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F:\AJKL Management\YATB WebSite\"/>
    </mc:Choice>
  </mc:AlternateContent>
  <bookViews>
    <workbookView xWindow="0" yWindow="0" windowWidth="28800" windowHeight="12330" activeTab="1"/>
  </bookViews>
  <sheets>
    <sheet name="Example" sheetId="3" r:id="rId1"/>
    <sheet name="Calculation" sheetId="1" r:id="rId2"/>
    <sheet name="Rates" sheetId="2" r:id="rId3"/>
  </sheets>
  <definedNames>
    <definedName name="_xlnm.Print_Area" localSheetId="1">Calculation!$A$1:$F$58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N30" i="3" l="1"/>
  <c r="M30" i="3"/>
  <c r="M39" i="3" s="1"/>
  <c r="L30" i="3"/>
  <c r="L39" i="3" s="1"/>
  <c r="K30" i="3"/>
  <c r="K39" i="3" s="1"/>
  <c r="J30" i="3"/>
  <c r="I30" i="3"/>
  <c r="I39" i="3" s="1"/>
  <c r="H30" i="3"/>
  <c r="H39" i="3" s="1"/>
  <c r="G30" i="3"/>
  <c r="G39" i="3" s="1"/>
  <c r="F30" i="3"/>
  <c r="E30" i="3"/>
  <c r="E39" i="3" s="1"/>
  <c r="D30" i="3"/>
  <c r="D39" i="3" s="1"/>
  <c r="C30" i="3"/>
  <c r="C39" i="3" s="1"/>
  <c r="A30" i="3"/>
  <c r="A39" i="3" s="1"/>
  <c r="A47" i="3" s="1"/>
  <c r="N29" i="3"/>
  <c r="N38" i="3" s="1"/>
  <c r="M29" i="3"/>
  <c r="L29" i="3"/>
  <c r="L38" i="3" s="1"/>
  <c r="K29" i="3"/>
  <c r="J29" i="3"/>
  <c r="J38" i="3" s="1"/>
  <c r="I29" i="3"/>
  <c r="H29" i="3"/>
  <c r="H38" i="3" s="1"/>
  <c r="G29" i="3"/>
  <c r="G38" i="3" s="1"/>
  <c r="F29" i="3"/>
  <c r="F38" i="3" s="1"/>
  <c r="E29" i="3"/>
  <c r="D29" i="3"/>
  <c r="D38" i="3" s="1"/>
  <c r="C29" i="3"/>
  <c r="A29" i="3"/>
  <c r="A38" i="3" s="1"/>
  <c r="A46" i="3" s="1"/>
  <c r="N28" i="3"/>
  <c r="M28" i="3"/>
  <c r="M37" i="3" s="1"/>
  <c r="L28" i="3"/>
  <c r="L37" i="3" s="1"/>
  <c r="K28" i="3"/>
  <c r="J28" i="3"/>
  <c r="I28" i="3"/>
  <c r="I37" i="3" s="1"/>
  <c r="H28" i="3"/>
  <c r="H37" i="3" s="1"/>
  <c r="G28" i="3"/>
  <c r="F28" i="3"/>
  <c r="E28" i="3"/>
  <c r="E37" i="3" s="1"/>
  <c r="D28" i="3"/>
  <c r="D37" i="3" s="1"/>
  <c r="C28" i="3"/>
  <c r="A28" i="3"/>
  <c r="A37" i="3" s="1"/>
  <c r="A45" i="3" s="1"/>
  <c r="N27" i="3"/>
  <c r="N36" i="3" s="1"/>
  <c r="M27" i="3"/>
  <c r="L27" i="3"/>
  <c r="K27" i="3"/>
  <c r="J27" i="3"/>
  <c r="J36" i="3" s="1"/>
  <c r="I27" i="3"/>
  <c r="I36" i="3" s="1"/>
  <c r="H27" i="3"/>
  <c r="G27" i="3"/>
  <c r="F27" i="3"/>
  <c r="F36" i="3" s="1"/>
  <c r="E27" i="3"/>
  <c r="E36" i="3" s="1"/>
  <c r="D27" i="3"/>
  <c r="D36" i="3" s="1"/>
  <c r="C27" i="3"/>
  <c r="C36" i="3" s="1"/>
  <c r="A27" i="3"/>
  <c r="A36" i="3" s="1"/>
  <c r="A44" i="3" s="1"/>
  <c r="N26" i="3"/>
  <c r="M26" i="3"/>
  <c r="L26" i="3"/>
  <c r="K26" i="3"/>
  <c r="K35" i="3" s="1"/>
  <c r="J26" i="3"/>
  <c r="I26" i="3"/>
  <c r="I35" i="3" s="1"/>
  <c r="H26" i="3"/>
  <c r="H35" i="3" s="1"/>
  <c r="G26" i="3"/>
  <c r="G35" i="3" s="1"/>
  <c r="F26" i="3"/>
  <c r="E26" i="3"/>
  <c r="D26" i="3"/>
  <c r="C26" i="3"/>
  <c r="C35" i="3" s="1"/>
  <c r="A26" i="3"/>
  <c r="A35" i="3" s="1"/>
  <c r="A43" i="3" s="1"/>
  <c r="C25" i="3"/>
  <c r="C34" i="3" s="1"/>
  <c r="A25" i="3"/>
  <c r="A34" i="3" s="1"/>
  <c r="A42" i="3" s="1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C20" i="3"/>
  <c r="C23" i="3" s="1"/>
  <c r="K17" i="3"/>
  <c r="K16" i="3"/>
  <c r="K15" i="3"/>
  <c r="K14" i="3"/>
  <c r="K13" i="3"/>
  <c r="K12" i="3"/>
  <c r="N25" i="3" s="1"/>
  <c r="K9" i="3"/>
  <c r="K8" i="3"/>
  <c r="K7" i="3"/>
  <c r="N20" i="3" s="1"/>
  <c r="N23" i="3" l="1"/>
  <c r="N44" i="3" s="1"/>
  <c r="E20" i="3"/>
  <c r="K20" i="3"/>
  <c r="K23" i="3" s="1"/>
  <c r="K46" i="3" s="1"/>
  <c r="I25" i="3"/>
  <c r="C46" i="3"/>
  <c r="G20" i="3"/>
  <c r="G23" i="3" s="1"/>
  <c r="G46" i="3" s="1"/>
  <c r="L20" i="3"/>
  <c r="L23" i="3" s="1"/>
  <c r="L46" i="3" s="1"/>
  <c r="E23" i="3"/>
  <c r="E45" i="3" s="1"/>
  <c r="J25" i="3"/>
  <c r="H20" i="3"/>
  <c r="H23" i="3" s="1"/>
  <c r="H46" i="3" s="1"/>
  <c r="M20" i="3"/>
  <c r="M23" i="3" s="1"/>
  <c r="M45" i="3" s="1"/>
  <c r="E25" i="3"/>
  <c r="E34" i="3" s="1"/>
  <c r="M25" i="3"/>
  <c r="D20" i="3"/>
  <c r="D23" i="3" s="1"/>
  <c r="D46" i="3" s="1"/>
  <c r="I20" i="3"/>
  <c r="I23" i="3" s="1"/>
  <c r="I47" i="3" s="1"/>
  <c r="G25" i="3"/>
  <c r="G42" i="3" s="1"/>
  <c r="L45" i="3"/>
  <c r="G44" i="3"/>
  <c r="F37" i="3"/>
  <c r="J37" i="3"/>
  <c r="N37" i="3"/>
  <c r="E38" i="3"/>
  <c r="I38" i="3"/>
  <c r="M38" i="3"/>
  <c r="D35" i="3"/>
  <c r="H43" i="3"/>
  <c r="N34" i="3"/>
  <c r="H44" i="3"/>
  <c r="C45" i="3"/>
  <c r="G45" i="3"/>
  <c r="E35" i="3"/>
  <c r="K36" i="3"/>
  <c r="Q36" i="3" s="1"/>
  <c r="K37" i="3"/>
  <c r="C44" i="3"/>
  <c r="F35" i="3"/>
  <c r="J35" i="3"/>
  <c r="N35" i="3"/>
  <c r="N43" i="3"/>
  <c r="M44" i="3"/>
  <c r="F39" i="3"/>
  <c r="Q39" i="3" s="1"/>
  <c r="J39" i="3"/>
  <c r="N39" i="3"/>
  <c r="N47" i="3"/>
  <c r="L35" i="3"/>
  <c r="G36" i="3"/>
  <c r="L36" i="3"/>
  <c r="G37" i="3"/>
  <c r="C38" i="3"/>
  <c r="K38" i="3"/>
  <c r="C42" i="3"/>
  <c r="H45" i="3"/>
  <c r="L47" i="3"/>
  <c r="L25" i="3"/>
  <c r="H25" i="3"/>
  <c r="D25" i="3"/>
  <c r="F25" i="3"/>
  <c r="K25" i="3"/>
  <c r="C43" i="3"/>
  <c r="G43" i="3"/>
  <c r="K43" i="3"/>
  <c r="C47" i="3"/>
  <c r="G47" i="3"/>
  <c r="K47" i="3"/>
  <c r="M35" i="3"/>
  <c r="H36" i="3"/>
  <c r="M36" i="3"/>
  <c r="C37" i="3"/>
  <c r="M47" i="3"/>
  <c r="F20" i="3"/>
  <c r="F23" i="3" s="1"/>
  <c r="F43" i="3" s="1"/>
  <c r="J20" i="3"/>
  <c r="J23" i="3" s="1"/>
  <c r="J44" i="3" s="1"/>
  <c r="A32" i="1"/>
  <c r="A41" i="1" s="1"/>
  <c r="A49" i="1" s="1"/>
  <c r="A33" i="1"/>
  <c r="A42" i="1" s="1"/>
  <c r="A50" i="1" s="1"/>
  <c r="C33" i="1"/>
  <c r="C42" i="1" s="1"/>
  <c r="D33" i="1"/>
  <c r="D42" i="1" s="1"/>
  <c r="E33" i="1"/>
  <c r="E42" i="1" s="1"/>
  <c r="F33" i="1"/>
  <c r="F42" i="1" s="1"/>
  <c r="G33" i="1"/>
  <c r="H33" i="1"/>
  <c r="I33" i="1"/>
  <c r="A34" i="1"/>
  <c r="A43" i="1" s="1"/>
  <c r="A51" i="1" s="1"/>
  <c r="C34" i="1"/>
  <c r="C43" i="1" s="1"/>
  <c r="D34" i="1"/>
  <c r="D43" i="1" s="1"/>
  <c r="E34" i="1"/>
  <c r="F34" i="1"/>
  <c r="F43" i="1" s="1"/>
  <c r="G34" i="1"/>
  <c r="G43" i="1" s="1"/>
  <c r="H34" i="1"/>
  <c r="I34" i="1"/>
  <c r="I43" i="1" s="1"/>
  <c r="A35" i="1"/>
  <c r="A44" i="1" s="1"/>
  <c r="A52" i="1" s="1"/>
  <c r="C35" i="1"/>
  <c r="C44" i="1" s="1"/>
  <c r="D35" i="1"/>
  <c r="E35" i="1"/>
  <c r="E44" i="1" s="1"/>
  <c r="F35" i="1"/>
  <c r="F44" i="1" s="1"/>
  <c r="G35" i="1"/>
  <c r="H35" i="1"/>
  <c r="H44" i="1" s="1"/>
  <c r="I35" i="1"/>
  <c r="I44" i="1" s="1"/>
  <c r="A36" i="1"/>
  <c r="A45" i="1" s="1"/>
  <c r="A53" i="1" s="1"/>
  <c r="C36" i="1"/>
  <c r="D36" i="1"/>
  <c r="D45" i="1" s="1"/>
  <c r="E36" i="1"/>
  <c r="E45" i="1" s="1"/>
  <c r="F36" i="1"/>
  <c r="G36" i="1"/>
  <c r="G45" i="1" s="1"/>
  <c r="H36" i="1"/>
  <c r="H45" i="1" s="1"/>
  <c r="I36" i="1"/>
  <c r="I45" i="1" s="1"/>
  <c r="A31" i="1"/>
  <c r="A40" i="1" s="1"/>
  <c r="A48" i="1" s="1"/>
  <c r="C27" i="1"/>
  <c r="D27" i="1"/>
  <c r="F27" i="1"/>
  <c r="G27" i="1"/>
  <c r="H27" i="1"/>
  <c r="I27" i="1"/>
  <c r="C28" i="1"/>
  <c r="D28" i="1"/>
  <c r="E28" i="1"/>
  <c r="F23" i="1"/>
  <c r="F21" i="1"/>
  <c r="F20" i="1"/>
  <c r="F19" i="1"/>
  <c r="F14" i="1"/>
  <c r="F15" i="1"/>
  <c r="G28" i="1" s="1"/>
  <c r="F13" i="1"/>
  <c r="C26" i="1" s="1"/>
  <c r="Q37" i="3" l="1"/>
  <c r="P37" i="3" s="1"/>
  <c r="R37" i="3" s="1"/>
  <c r="N42" i="3"/>
  <c r="N45" i="3"/>
  <c r="P39" i="3"/>
  <c r="R39" i="3" s="1"/>
  <c r="N46" i="3"/>
  <c r="M46" i="3"/>
  <c r="L43" i="3"/>
  <c r="Q35" i="3"/>
  <c r="P35" i="3" s="1"/>
  <c r="R35" i="3" s="1"/>
  <c r="P23" i="3"/>
  <c r="Q38" i="3"/>
  <c r="P38" i="3" s="1"/>
  <c r="R38" i="3" s="1"/>
  <c r="P36" i="3"/>
  <c r="R36" i="3" s="1"/>
  <c r="G34" i="3"/>
  <c r="M43" i="3"/>
  <c r="E43" i="3"/>
  <c r="I44" i="3"/>
  <c r="L44" i="3"/>
  <c r="I42" i="3"/>
  <c r="K44" i="3"/>
  <c r="K45" i="3"/>
  <c r="M42" i="3"/>
  <c r="M34" i="3"/>
  <c r="D44" i="3"/>
  <c r="E46" i="3"/>
  <c r="E47" i="3"/>
  <c r="E44" i="3"/>
  <c r="D45" i="3"/>
  <c r="D43" i="3"/>
  <c r="D47" i="3"/>
  <c r="E42" i="3"/>
  <c r="H47" i="3"/>
  <c r="I46" i="3"/>
  <c r="I34" i="3"/>
  <c r="I43" i="3"/>
  <c r="I45" i="3"/>
  <c r="F47" i="3"/>
  <c r="J42" i="3"/>
  <c r="E32" i="1"/>
  <c r="D32" i="1"/>
  <c r="C32" i="1"/>
  <c r="K42" i="3"/>
  <c r="K34" i="3"/>
  <c r="L42" i="3"/>
  <c r="L34" i="3"/>
  <c r="F42" i="3"/>
  <c r="F34" i="3"/>
  <c r="J45" i="3"/>
  <c r="F44" i="3"/>
  <c r="F46" i="3"/>
  <c r="D42" i="3"/>
  <c r="D34" i="3"/>
  <c r="J47" i="3"/>
  <c r="H34" i="3"/>
  <c r="H42" i="3"/>
  <c r="J46" i="3"/>
  <c r="J43" i="3"/>
  <c r="J34" i="3"/>
  <c r="F45" i="3"/>
  <c r="G26" i="1"/>
  <c r="G29" i="1" s="1"/>
  <c r="G52" i="1" s="1"/>
  <c r="F26" i="1"/>
  <c r="I26" i="1"/>
  <c r="H26" i="1"/>
  <c r="E26" i="1"/>
  <c r="F32" i="1"/>
  <c r="F45" i="1"/>
  <c r="C45" i="1"/>
  <c r="G44" i="1"/>
  <c r="D44" i="1"/>
  <c r="H43" i="1"/>
  <c r="E43" i="1"/>
  <c r="I42" i="1"/>
  <c r="H42" i="1"/>
  <c r="G42" i="1"/>
  <c r="C31" i="1"/>
  <c r="F31" i="1"/>
  <c r="H31" i="1"/>
  <c r="E31" i="1"/>
  <c r="H32" i="1"/>
  <c r="G31" i="1"/>
  <c r="D31" i="1"/>
  <c r="G32" i="1"/>
  <c r="I31" i="1"/>
  <c r="I32" i="1"/>
  <c r="C29" i="1"/>
  <c r="F28" i="1"/>
  <c r="D26" i="1"/>
  <c r="D29" i="1" s="1"/>
  <c r="D53" i="1" s="1"/>
  <c r="I28" i="1"/>
  <c r="H28" i="1"/>
  <c r="E27" i="1"/>
  <c r="P45" i="3" l="1"/>
  <c r="P44" i="3"/>
  <c r="P46" i="3"/>
  <c r="P47" i="3"/>
  <c r="P43" i="3"/>
  <c r="Q34" i="3"/>
  <c r="P42" i="3" s="1"/>
  <c r="R42" i="3" s="1"/>
  <c r="C41" i="1"/>
  <c r="D41" i="1"/>
  <c r="I29" i="1"/>
  <c r="I50" i="1" s="1"/>
  <c r="E29" i="1"/>
  <c r="F29" i="1"/>
  <c r="F48" i="1" s="1"/>
  <c r="H29" i="1"/>
  <c r="H52" i="1" s="1"/>
  <c r="L43" i="1"/>
  <c r="K43" i="1" s="1"/>
  <c r="M43" i="1" s="1"/>
  <c r="E53" i="1"/>
  <c r="L45" i="1"/>
  <c r="K45" i="1" s="1"/>
  <c r="M45" i="1" s="1"/>
  <c r="L44" i="1"/>
  <c r="K44" i="1" s="1"/>
  <c r="M44" i="1" s="1"/>
  <c r="L42" i="1"/>
  <c r="K42" i="1" s="1"/>
  <c r="M42" i="1" s="1"/>
  <c r="D51" i="1"/>
  <c r="D49" i="1"/>
  <c r="D50" i="1"/>
  <c r="D52" i="1"/>
  <c r="C50" i="1"/>
  <c r="C51" i="1"/>
  <c r="C52" i="1"/>
  <c r="C40" i="1"/>
  <c r="C49" i="1"/>
  <c r="G50" i="1"/>
  <c r="C53" i="1"/>
  <c r="G48" i="1"/>
  <c r="G53" i="1"/>
  <c r="G41" i="1"/>
  <c r="G49" i="1"/>
  <c r="G51" i="1"/>
  <c r="C48" i="1"/>
  <c r="D48" i="1"/>
  <c r="D40" i="1"/>
  <c r="G40" i="1"/>
  <c r="P34" i="3" l="1"/>
  <c r="R34" i="3" s="1"/>
  <c r="B2" i="3" s="1"/>
  <c r="F53" i="1"/>
  <c r="I40" i="1"/>
  <c r="F41" i="1"/>
  <c r="I41" i="1"/>
  <c r="I52" i="1"/>
  <c r="H41" i="1"/>
  <c r="E51" i="1"/>
  <c r="E41" i="1"/>
  <c r="I51" i="1"/>
  <c r="I53" i="1"/>
  <c r="I48" i="1"/>
  <c r="H49" i="1"/>
  <c r="I49" i="1"/>
  <c r="F51" i="1"/>
  <c r="F50" i="1"/>
  <c r="E49" i="1"/>
  <c r="E52" i="1"/>
  <c r="F49" i="1"/>
  <c r="E40" i="1"/>
  <c r="E50" i="1"/>
  <c r="F52" i="1"/>
  <c r="E48" i="1"/>
  <c r="B3" i="3"/>
  <c r="H50" i="1"/>
  <c r="H48" i="1"/>
  <c r="H53" i="1"/>
  <c r="H40" i="1"/>
  <c r="H51" i="1"/>
  <c r="F40" i="1"/>
  <c r="K29" i="1"/>
  <c r="L41" i="1" l="1"/>
  <c r="K41" i="1" s="1"/>
  <c r="M41" i="1" s="1"/>
  <c r="K52" i="1"/>
  <c r="M52" i="1" s="1"/>
  <c r="L40" i="1"/>
  <c r="K48" i="1" s="1"/>
  <c r="K51" i="1"/>
  <c r="M51" i="1" s="1"/>
  <c r="K50" i="1"/>
  <c r="M50" i="1" s="1"/>
  <c r="K53" i="1"/>
  <c r="M53" i="1" s="1"/>
  <c r="B4" i="3"/>
  <c r="M48" i="1" l="1"/>
  <c r="K49" i="1"/>
  <c r="M49" i="1" s="1"/>
  <c r="K40" i="1"/>
  <c r="M40" i="1" s="1"/>
  <c r="B8" i="1" s="1"/>
  <c r="B9" i="1" l="1"/>
  <c r="B10" i="1" s="1"/>
</calcChain>
</file>

<file path=xl/sharedStrings.xml><?xml version="1.0" encoding="utf-8"?>
<sst xmlns="http://schemas.openxmlformats.org/spreadsheetml/2006/main" count="330" uniqueCount="293">
  <si>
    <t>PSD CODE</t>
  </si>
  <si>
    <t>TAXING AUTHORITY</t>
  </si>
  <si>
    <t>BERMUDIAN SPRINGS SCHOOL DISTRICT - ADAMS CO.</t>
  </si>
  <si>
    <t>EAST BERLIN BOROUGH - ADAMS CO.</t>
  </si>
  <si>
    <t>HAMILTON TOWNSHIP (BERMUDIAN SD) - ADAMS CO.</t>
  </si>
  <si>
    <t>HUNTINGTON TOWNSHIP - ADAMS CO.</t>
  </si>
  <si>
    <t>LATIMORE TOWNSHIP - ADAMS CO.</t>
  </si>
  <si>
    <t>READING TOWNSHIP - ADAMS CO.</t>
  </si>
  <si>
    <t>YORK SPRINGS BOROUGH - ADAMS CO.</t>
  </si>
  <si>
    <t>CONEWAGO VALLEY SCHOOL DISTRICT - ADAMS CO.</t>
  </si>
  <si>
    <t>ABBOTTSTOWN BOROUGH - ADAMS CO.</t>
  </si>
  <si>
    <t>BERWICK TOWNSHIP - ADAMS CO.</t>
  </si>
  <si>
    <t>BONNEAUVILLE BOROUGH (CONEWAGO SD) - ADAMS CO.</t>
  </si>
  <si>
    <t>CONEWAGO TOWNSHIP - ADAMS CO.</t>
  </si>
  <si>
    <t>HAMILTON TOWNSHIP (CONEWAGO SD) - ADAMS CO.</t>
  </si>
  <si>
    <t>MCSHERRYSTOWN BOROUGH - ADAMS CO.</t>
  </si>
  <si>
    <t>MT PLEASANT TOWNSHIP (CONEWAGO SD) - ADAMS CO.</t>
  </si>
  <si>
    <t>NEW OXFORD BOROUGH - ADAMS CO.</t>
  </si>
  <si>
    <t>OXFORD TOWNSHIP - ADAMS CO.</t>
  </si>
  <si>
    <t>STRABAN TOWNSHIP (CONEWAGO SD) - ADAMS CO.</t>
  </si>
  <si>
    <t>TYRONE TOWNSHIP (CONEWAGO SD) - ADAMS CO.</t>
  </si>
  <si>
    <t>FAIRFIELD AREA SCHOOL DISTRICT - ADAMS CO.</t>
  </si>
  <si>
    <t>CARROLL VALLEY BOROUGH - ADAMS CO.</t>
  </si>
  <si>
    <t>FAIRFIELD BOROUGH - ADAMS CO.</t>
  </si>
  <si>
    <t>HAMILTONBAN TOWNSHIP - ADAMS CO.</t>
  </si>
  <si>
    <t>LIBERTY TOWNSHIP - ADAMS CO.</t>
  </si>
  <si>
    <t>GETTYSBURG AREA SCHOOL DISTRICT - ADAMS CO.</t>
  </si>
  <si>
    <t>CUMBERLAND TOWNSHIP - ADAMS CO.</t>
  </si>
  <si>
    <t>FRANKLIN TOWNSHIP - ADAMS CO.</t>
  </si>
  <si>
    <t>FREEDOM TOWNSHIP - ADAMS CO.</t>
  </si>
  <si>
    <t>GETTYSBURG BOROUGH - ADAMS CO.</t>
  </si>
  <si>
    <t>HIGHLAND TOWNSHIP - ADAMS CO.</t>
  </si>
  <si>
    <t>MT JOY TOWNSHIP (GETTYSBURG SD)- ADAMS CO.</t>
  </si>
  <si>
    <t>STRABAN TOWNSHIP (GETTYSBURG SD) - ADAMS CO.</t>
  </si>
  <si>
    <t>LITTLESTOWN AREA SCHOOL DISTRICT - ADAMS CO.</t>
  </si>
  <si>
    <t>BONNEAUVILLE BOROUGH (LITTLESTOWN SD) - ADAMS CO.</t>
  </si>
  <si>
    <t>0101</t>
  </si>
  <si>
    <t>010101</t>
  </si>
  <si>
    <t>010102</t>
  </si>
  <si>
    <t>010103</t>
  </si>
  <si>
    <t>010104</t>
  </si>
  <si>
    <t>010105</t>
  </si>
  <si>
    <t>010106</t>
  </si>
  <si>
    <t>0102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</si>
  <si>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</si>
  <si>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</si>
  <si>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</si>
  <si>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</si>
  <si>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</si>
  <si>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</si>
  <si>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</si>
  <si>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</si>
  <si>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</si>
  <si>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</si>
  <si>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</si>
  <si>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0103</t>
  </si>
  <si>
    <t>010301</t>
  </si>
  <si>
    <t>010302</t>
  </si>
  <si>
    <t>010303</t>
  </si>
  <si>
    <t>010304</t>
  </si>
  <si>
    <t>0104</t>
  </si>
  <si>
    <t>010401</t>
  </si>
  <si>
    <t>010402</t>
  </si>
  <si>
    <t>010403</t>
  </si>
  <si>
    <t>010404</t>
  </si>
  <si>
    <t>010405</t>
  </si>
  <si>
    <t>010406</t>
  </si>
  <si>
    <t>010407</t>
  </si>
  <si>
    <t>0105</t>
  </si>
  <si>
    <t>010501</t>
  </si>
  <si>
    <t>010502</t>
  </si>
  <si>
    <t>GERMANY TOWNSHIP - ADAMS CO.</t>
  </si>
  <si>
    <t>010503</t>
  </si>
  <si>
    <t>LITTLESTOWN BOROUGH - ADAMS CO.</t>
  </si>
  <si>
    <t>010504</t>
  </si>
  <si>
    <t>MT JOY TOWNSHIP (LITTLESTOWN SD)- ADAMS CO.</t>
  </si>
  <si>
    <t>010505</t>
  </si>
  <si>
    <t>MT PLEASANT TOWNSHIP (LITTLESTOWN SD) - ADAMS CO.</t>
  </si>
  <si>
    <t>010506</t>
  </si>
  <si>
    <t>UNION TOWNSHIP - ADAMS CO.</t>
  </si>
  <si>
    <t>0106</t>
  </si>
  <si>
    <t>UPPER ADAMS SCHOOL DISTRICT - ADAMS CO.</t>
  </si>
  <si>
    <t>010601</t>
  </si>
  <si>
    <t>ARENDTSVILLE BOROUGH - ADAMS CO.</t>
  </si>
  <si>
    <t>010602</t>
  </si>
  <si>
    <t>BENDERSVILLE BOROUGH - ADAMS CO.</t>
  </si>
  <si>
    <t>010603</t>
  </si>
  <si>
    <t>BIGLERVILLE BOROUGH - ADAMS CO.</t>
  </si>
  <si>
    <t>010604</t>
  </si>
  <si>
    <t>BUTLER TOWNSHIP - ADAMS CO.</t>
  </si>
  <si>
    <t>010605</t>
  </si>
  <si>
    <t>MENALLEN TOWNSHIP - ADAMS CO.</t>
  </si>
  <si>
    <t>010606</t>
  </si>
  <si>
    <t>TYRONE TOWNSHIP (UPPER ADAMS SD) - ADAMS CO.</t>
  </si>
  <si>
    <t>6701</t>
  </si>
  <si>
    <t>CENTRAL YORK SCHOOL DISTRICT - YORK CO.</t>
  </si>
  <si>
    <t>670101</t>
  </si>
  <si>
    <t>MANCHESTER TOWNSHIP - YORK CO.</t>
  </si>
  <si>
    <t>670102</t>
  </si>
  <si>
    <t>NORTH YORK BOROUGH - YORK CO.</t>
  </si>
  <si>
    <t>670103</t>
  </si>
  <si>
    <t>SPRINGETTSBURY TOWNSHIP (CENTRAL SD) - YORK CO.</t>
  </si>
  <si>
    <t>6702</t>
  </si>
  <si>
    <t>DALLASTOWN AREA SCHOOL DISTRICT - YORK CO.</t>
  </si>
  <si>
    <t>670201</t>
  </si>
  <si>
    <t>DALLASTOWN BOROUGH - YORK CO.</t>
  </si>
  <si>
    <t>670202</t>
  </si>
  <si>
    <t>JACOBUS BOROUGH - YORK CO.</t>
  </si>
  <si>
    <t>670203</t>
  </si>
  <si>
    <t>LOGANVILLE BOROUGH - YORK CO.</t>
  </si>
  <si>
    <t>670204</t>
  </si>
  <si>
    <t>SPRINGFIELD TOWNSHIP - YORK CO.</t>
  </si>
  <si>
    <t>670205</t>
  </si>
  <si>
    <t>YOE BOROUGH - YORK CO.</t>
  </si>
  <si>
    <t>670206</t>
  </si>
  <si>
    <t>YORK TOWNSHIP - YORK CO.</t>
  </si>
  <si>
    <t>6703</t>
  </si>
  <si>
    <t>DOVER AREA SCHOOL DISTRICT - YORK CO.</t>
  </si>
  <si>
    <t>670301</t>
  </si>
  <si>
    <t>DOVER BOROUGH - YORK CO.</t>
  </si>
  <si>
    <t>670302</t>
  </si>
  <si>
    <t>DOVER TOWNSHIP - YORK CO.</t>
  </si>
  <si>
    <t>670303</t>
  </si>
  <si>
    <t>WASHINGTON TOWNSHIP - YORK CO.</t>
  </si>
  <si>
    <t>6704</t>
  </si>
  <si>
    <t>EASTERN YORK SCHOOL DISTRICT - YORK CO.</t>
  </si>
  <si>
    <t>670401</t>
  </si>
  <si>
    <t>EAST PROSPECT BOROUGH - YORK CO.</t>
  </si>
  <si>
    <t>670402</t>
  </si>
  <si>
    <t>HALLAM BOROUGH - YORK CO.</t>
  </si>
  <si>
    <t>670403</t>
  </si>
  <si>
    <t>HELLAM TOWNSHIP - YORK CO.</t>
  </si>
  <si>
    <t>670404</t>
  </si>
  <si>
    <t>LOWER WINDSOR TOWNSHIP - YORK CO.</t>
  </si>
  <si>
    <t>670405</t>
  </si>
  <si>
    <t>WRIGHTSVILLE BOROUGH - YORK CO.</t>
  </si>
  <si>
    <t>670406</t>
  </si>
  <si>
    <t>YORKANA BOROUGH - YORK CO.</t>
  </si>
  <si>
    <t>HANOVER PUBLIC SCHOOL DISTRICT - YORK CO.</t>
  </si>
  <si>
    <t>670501</t>
  </si>
  <si>
    <t>HANOVER BOROUGH - YORK CO.</t>
  </si>
  <si>
    <t>NORTHERN YORK SCHOOL DISTRICT - YORK CO.</t>
  </si>
  <si>
    <t>CARROLL TOWNSHIP - YORK CO.</t>
  </si>
  <si>
    <t>DILLSBURG BOROUGH - YORK CO.</t>
  </si>
  <si>
    <t>FRANKLIN TOWNSHIP - YORK CO.</t>
  </si>
  <si>
    <t>FRANKLINTOWN BOROUGH - YORK CO.</t>
  </si>
  <si>
    <t>MONAGHAN TOWNSHIP - YORK CO.</t>
  </si>
  <si>
    <t>WARRINGTON TOWNSHIP - YORK CO.</t>
  </si>
  <si>
    <t>WELLSVILLE BOROUGH - YORK CO.</t>
  </si>
  <si>
    <t>6706</t>
  </si>
  <si>
    <t>NORTHEASTERN SCHOOL DISTRICT - YORK CO.</t>
  </si>
  <si>
    <t>670601</t>
  </si>
  <si>
    <t>CONEWAGO TOWNSHIP - YORK CO.</t>
  </si>
  <si>
    <t>670602</t>
  </si>
  <si>
    <t>EAST MANCHESTER TOWNSHIP - YORK CO.</t>
  </si>
  <si>
    <t>670603</t>
  </si>
  <si>
    <t>MANCHESTER BOROUGH - YORK CO.</t>
  </si>
  <si>
    <t>670604</t>
  </si>
  <si>
    <t>MT WOLF BOROUGH - YORK CO.</t>
  </si>
  <si>
    <t>NEWBERRY TOWNSHIP</t>
  </si>
  <si>
    <t>670606</t>
  </si>
  <si>
    <t>YORK HAVEN BOROUGH - YORK CO.</t>
  </si>
  <si>
    <t>6708</t>
  </si>
  <si>
    <t>RED LION AREA SCHOOL DISTRICT - YORK CO.</t>
  </si>
  <si>
    <t>670801</t>
  </si>
  <si>
    <t>CHANCEFORD TOWNSHIP - YORK CO.</t>
  </si>
  <si>
    <t>670802</t>
  </si>
  <si>
    <t>FELTON BOROUGH - YORK CO.</t>
  </si>
  <si>
    <t>670803</t>
  </si>
  <si>
    <t>LOWER CHANCEFORD TOWNSHIP - YORK CO.</t>
  </si>
  <si>
    <t>670804</t>
  </si>
  <si>
    <t>NORTH HOPEWELL TOWNSHIP - YORK CO.</t>
  </si>
  <si>
    <t>670805</t>
  </si>
  <si>
    <t>RED LION BOROUGH - YORK CO.</t>
  </si>
  <si>
    <t>670806</t>
  </si>
  <si>
    <t>WINDSOR BOROUGH - YORK CO.</t>
  </si>
  <si>
    <t>670807</t>
  </si>
  <si>
    <t>WINDSOR TOWNSHIP - YORK CO.</t>
  </si>
  <si>
    <t>670808</t>
  </si>
  <si>
    <t>WINTERSTOWN BOROUGH - YORK CO.</t>
  </si>
  <si>
    <t>6709</t>
  </si>
  <si>
    <t>SOUTH EASTERN SCHOOL DISTRICT - YORK CO.</t>
  </si>
  <si>
    <t>670901</t>
  </si>
  <si>
    <t>CROSS ROADS BOROUGH - YORK CO.</t>
  </si>
  <si>
    <t>670902</t>
  </si>
  <si>
    <t>DELTA BOROUGH - YORK CO.</t>
  </si>
  <si>
    <t>670903</t>
  </si>
  <si>
    <t>EAST HOPEWELL TOWNSHIP - YORK CO.</t>
  </si>
  <si>
    <t>670904</t>
  </si>
  <si>
    <t>FAWN GROVE BOROUGH - YORK CO.</t>
  </si>
  <si>
    <t>670905</t>
  </si>
  <si>
    <t>FAWN TOWNSHIP - YORK CO.</t>
  </si>
  <si>
    <t>670906</t>
  </si>
  <si>
    <t>HOPEWELL TOWNSHIP - YORK CO.</t>
  </si>
  <si>
    <t>670907</t>
  </si>
  <si>
    <t>PEACH BOTTOM TOWNSHIP - YORK CO.</t>
  </si>
  <si>
    <t>670908</t>
  </si>
  <si>
    <t>STEWARTSTOWN BOROUGH - YORK CO.</t>
  </si>
  <si>
    <t>SOUTH WESTERN SCHOOL DISTRICT - YORK CO.</t>
  </si>
  <si>
    <t>MANHEIM TOWNSHIP - YORK CO.</t>
  </si>
  <si>
    <t>PENN TOWNSHIP - YORK CO.</t>
  </si>
  <si>
    <t>WEST MANHEIM TOWNSHIP - YORK CO.</t>
  </si>
  <si>
    <t>6711</t>
  </si>
  <si>
    <t>SOUTHERN YORK CO. SCHOOL DISTRICT - YORK CO.</t>
  </si>
  <si>
    <t>671101</t>
  </si>
  <si>
    <t>CODORUS TOWNSHIP - YORK CO.</t>
  </si>
  <si>
    <t>671102</t>
  </si>
  <si>
    <t>GLEN ROCK BOROUGH - YORK CO.</t>
  </si>
  <si>
    <t>671103</t>
  </si>
  <si>
    <t>NEW FREEDOM BOROUGH - YORK CO.</t>
  </si>
  <si>
    <t>671104</t>
  </si>
  <si>
    <t>RAILROAD BOROUGH - YORK CO.</t>
  </si>
  <si>
    <t>671105</t>
  </si>
  <si>
    <t>SHREWSBURY BOROUGH - YORK CO.</t>
  </si>
  <si>
    <t>671106</t>
  </si>
  <si>
    <t>SHREWSBURY TOWNSHIP - YORK CO.</t>
  </si>
  <si>
    <t>6712</t>
  </si>
  <si>
    <t>SPRING GROVE AREA SCHOOL DISTRICT - YORK CO.</t>
  </si>
  <si>
    <t>671201</t>
  </si>
  <si>
    <t>HEIDELBERG TOWNSHIP - YORK CO.</t>
  </si>
  <si>
    <t>671202</t>
  </si>
  <si>
    <t>JACKSON TOWNSHIP - YORK CO.</t>
  </si>
  <si>
    <t>671203</t>
  </si>
  <si>
    <t>JEFFERSON BOROUGH - YORK CO.</t>
  </si>
  <si>
    <t>671204</t>
  </si>
  <si>
    <t>NEW SALEM BOROUGH - YORK CO.</t>
  </si>
  <si>
    <t>671205</t>
  </si>
  <si>
    <t>NORTH CODORUS TOWNSHIP - YORK CO.</t>
  </si>
  <si>
    <t>671206</t>
  </si>
  <si>
    <t>PARADISE TOWNSHIP - YORK CO.</t>
  </si>
  <si>
    <t>671207</t>
  </si>
  <si>
    <t>SEVEN VALLEYS BOROUGH - YORK CO.</t>
  </si>
  <si>
    <t>671208</t>
  </si>
  <si>
    <t>SPRING GROVE BOROUGH - YORK CO.</t>
  </si>
  <si>
    <t>6713</t>
  </si>
  <si>
    <t>WEST YORK AREA SCHOOL DISTRICT - YORK CO.</t>
  </si>
  <si>
    <t>671301</t>
  </si>
  <si>
    <t>WEST MANCHESTER TOWNSHIP - YORK CO.</t>
  </si>
  <si>
    <t>671302</t>
  </si>
  <si>
    <t>WEST YORK BOROUGH - YORK CO.</t>
  </si>
  <si>
    <t>6714</t>
  </si>
  <si>
    <t>SCHOOL DISTRICT OF THE CITY OF YORK - YORK CO.</t>
  </si>
  <si>
    <t>671401</t>
  </si>
  <si>
    <t>YORK CITY - YORK CO.</t>
  </si>
  <si>
    <t>6715</t>
  </si>
  <si>
    <t>YORK SUBURBAN SCHOOL DISTRICT - YORK CO.</t>
  </si>
  <si>
    <t>671501</t>
  </si>
  <si>
    <t>SPRING GARDEN TOWNSHIP - YORK CO.</t>
  </si>
  <si>
    <t>671502</t>
  </si>
  <si>
    <t>SPRINGETTSBURY TOWNSHIP (YORK SUBURBAN SD) - YORK CO.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</si>
  <si>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</si>
  <si>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</si>
  <si>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</si>
  <si>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</si>
  <si>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</si>
  <si>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</si>
  <si>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</si>
  <si>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</si>
  <si>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</si>
  <si>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</si>
  <si>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</si>
  <si>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</si>
  <si>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Work 1</t>
  </si>
  <si>
    <t>Work 2</t>
  </si>
  <si>
    <t>Work 3</t>
  </si>
  <si>
    <t>Work 4</t>
  </si>
  <si>
    <t>Work 5</t>
  </si>
  <si>
    <t>Work 6</t>
  </si>
  <si>
    <t>Residence2</t>
  </si>
  <si>
    <t>Residence1</t>
  </si>
  <si>
    <t>Residence3</t>
  </si>
  <si>
    <t>PSD</t>
  </si>
  <si>
    <t>Start Date</t>
  </si>
  <si>
    <t>End Date</t>
  </si>
  <si>
    <t>Tax Year</t>
  </si>
  <si>
    <t>Res Rate 1</t>
  </si>
  <si>
    <t>Res Rate 2</t>
  </si>
  <si>
    <t>Res Rate 3</t>
  </si>
  <si>
    <t>RES RATE</t>
  </si>
  <si>
    <t>Resident Liability</t>
  </si>
  <si>
    <t>Blended Rate</t>
  </si>
  <si>
    <t>Nonresident Liability</t>
  </si>
  <si>
    <t>Total  Liability</t>
  </si>
  <si>
    <t>$ Amount</t>
  </si>
  <si>
    <r>
      <t xml:space="preserve">Resident Liability </t>
    </r>
    <r>
      <rPr>
        <b/>
        <sz val="11"/>
        <color theme="1"/>
        <rFont val="Calibri"/>
        <family val="2"/>
        <scheme val="minor"/>
      </rPr>
      <t>(enter on line 9)</t>
    </r>
  </si>
  <si>
    <r>
      <t xml:space="preserve">Nonresident Liability </t>
    </r>
    <r>
      <rPr>
        <b/>
        <sz val="11"/>
        <color theme="1"/>
        <rFont val="Calibri"/>
        <family val="2"/>
        <scheme val="minor"/>
      </rPr>
      <t>(enter on line 9a)</t>
    </r>
  </si>
  <si>
    <r>
      <t xml:space="preserve">Total  Liability </t>
    </r>
    <r>
      <rPr>
        <b/>
        <sz val="11"/>
        <color theme="1"/>
        <rFont val="Calibri"/>
        <family val="2"/>
        <scheme val="minor"/>
      </rPr>
      <t>(enter on line 9b)</t>
    </r>
  </si>
  <si>
    <t xml:space="preserve">Enter the resident PSD code and dates, then the work PSD code </t>
  </si>
  <si>
    <t>and dates.  Enter the amount earned at each work PSD.  The sheet will calculate</t>
  </si>
  <si>
    <t>the total liability.  Include a copy of the completed sheet with your return.</t>
  </si>
  <si>
    <t>TAXPAYER NAME:</t>
  </si>
  <si>
    <t>SSN:</t>
  </si>
  <si>
    <t>TAX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</si>
</sst>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0.00000"/>
    <numFmt numFmtId="168" formatCode="_(* #,##0.00000_);_(* \(#,##0.00000\);_(* &quot;-&quot;??_);_(@_)"/>
    <numFmt numFmtId="169" formatCode="000\-00\-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0" fontId="0" fillId="0" borderId="0" xfId="0" applyNumberFormat="1"/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/>
    <xf numFmtId="0" fontId="3" fillId="0" borderId="0" xfId="0" quotePrefix="1" applyNumberFormat="1" applyFont="1"/>
    <xf numFmtId="0" fontId="4" fillId="0" borderId="0" xfId="0" quotePrefix="1" applyNumberFormat="1" applyFont="1"/>
    <xf numFmtId="0" fontId="3" fillId="0" borderId="0" xfId="0" applyNumberFormat="1" applyFont="1"/>
    <xf numFmtId="0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quotePrefix="1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3" fontId="0" fillId="0" borderId="0" xfId="1" applyFont="1"/>
    <xf numFmtId="10" fontId="0" fillId="0" borderId="0" xfId="2" applyNumberFormat="1" applyFont="1"/>
    <xf numFmtId="0" fontId="0" fillId="0" borderId="0" xfId="0"/>
    <xf numFmtId="164" fontId="4" fillId="0" borderId="0" xfId="0" applyNumberFormat="1" applyFont="1" applyAlignment="1">
      <alignment horizontal="center"/>
    </xf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2" fillId="0" borderId="0" xfId="0" applyFont="1" applyBorder="1"/>
    <xf numFmtId="14" fontId="2" fillId="0" borderId="0" xfId="0" applyNumberFormat="1" applyFont="1" applyBorder="1"/>
    <xf numFmtId="0" fontId="0" fillId="3" borderId="0" xfId="0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7" fontId="2" fillId="0" borderId="0" xfId="0" applyNumberFormat="1" applyFont="1" applyBorder="1"/>
    <xf numFmtId="166" fontId="0" fillId="0" borderId="0" xfId="0" applyNumberFormat="1"/>
    <xf numFmtId="0" fontId="0" fillId="0" borderId="0" xfId="0" applyFill="1"/>
    <xf numFmtId="14" fontId="0" fillId="0" borderId="0" xfId="0" applyNumberFormat="1" applyFill="1"/>
    <xf numFmtId="43" fontId="7" fillId="0" borderId="0" xfId="1" applyFont="1"/>
    <xf numFmtId="43" fontId="2" fillId="0" borderId="0" xfId="1" applyFont="1" applyBorder="1"/>
    <xf numFmtId="43" fontId="0" fillId="0" borderId="0" xfId="1" applyFont="1" applyFill="1"/>
    <xf numFmtId="168" fontId="0" fillId="0" borderId="0" xfId="1" applyNumberFormat="1" applyFont="1" applyFill="1"/>
    <xf numFmtId="43" fontId="8" fillId="0" borderId="1" xfId="0" applyNumberFormat="1" applyFont="1" applyBorder="1"/>
    <xf numFmtId="0" fontId="9" fillId="0" borderId="0" xfId="0" applyFont="1" applyAlignment="1">
      <alignment horizontal="center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65" fontId="0" fillId="4" borderId="1" xfId="1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10" fontId="0" fillId="0" borderId="0" xfId="2" applyNumberFormat="1" applyFont="1" applyFill="1"/>
    <xf numFmtId="0" fontId="2" fillId="0" borderId="0" xfId="0" applyFont="1"/>
    <xf numFmtId="0" fontId="10" fillId="0" borderId="0" xfId="0" applyFont="1"/>
    <xf numFmtId="169" fontId="11" fillId="0" borderId="1" xfId="0" applyNumberFormat="1" applyFont="1" applyBorder="1" applyProtection="1">
      <protection locked="0"/>
    </xf>
    <xf numFmtId="43" fontId="12" fillId="0" borderId="1" xfId="0" applyNumberFormat="1" applyFont="1" applyBorder="1"/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activeCell="D55" sqref="D55"/>
    </sheetView>
  </sheetViews>
  <sheetFormatPr defaultColWidth="9.140625" defaultRowHeight="15" x14ac:dyDescent="0.25"/>
  <cols>
    <col min="1" max="1" width="21.42578125" style="22" customWidth="1"/>
    <col min="2" max="2" width="11.5703125" style="22" bestFit="1" customWidth="1"/>
    <col min="3" max="3" width="11.140625" style="22" customWidth="1"/>
    <col min="4" max="4" width="10.7109375" style="22" bestFit="1" customWidth="1"/>
    <col min="5" max="5" width="10.5703125" style="22" customWidth="1"/>
    <col min="6" max="13" width="9.140625" style="22"/>
    <col min="14" max="14" width="4.140625" style="22" bestFit="1" customWidth="1"/>
    <col min="15" max="15" width="3.85546875" style="22" hidden="1" customWidth="1"/>
    <col min="16" max="16" width="11.7109375" style="22" hidden="1" customWidth="1"/>
    <col min="17" max="17" width="9.5703125" style="22" hidden="1" customWidth="1"/>
    <col min="18" max="18" width="10.140625" style="20" hidden="1" customWidth="1"/>
    <col min="19" max="24" width="9.5703125" style="22" hidden="1" customWidth="1"/>
    <col min="25" max="27" width="10.5703125" style="22" hidden="1" customWidth="1"/>
    <col min="28" max="16384" width="9.140625" style="22"/>
  </cols>
  <sheetData>
    <row r="1" spans="1:27" ht="18.75" x14ac:dyDescent="0.3">
      <c r="A1" s="22" t="s">
        <v>274</v>
      </c>
      <c r="B1" s="42">
        <v>2016</v>
      </c>
    </row>
    <row r="2" spans="1:27" ht="21" x14ac:dyDescent="0.35">
      <c r="A2" s="22" t="s">
        <v>279</v>
      </c>
      <c r="B2" s="41">
        <f>SUM(R34:R39)</f>
        <v>130</v>
      </c>
    </row>
    <row r="3" spans="1:27" ht="21" x14ac:dyDescent="0.35">
      <c r="A3" s="22" t="s">
        <v>281</v>
      </c>
      <c r="B3" s="41">
        <f>IFERROR(SUM(R42:R47),"")</f>
        <v>0</v>
      </c>
    </row>
    <row r="4" spans="1:27" ht="21" x14ac:dyDescent="0.35">
      <c r="A4" s="22" t="s">
        <v>282</v>
      </c>
      <c r="B4" s="41">
        <f>IFERROR(SUM(B2:B3),"")</f>
        <v>130</v>
      </c>
    </row>
    <row r="6" spans="1:27" x14ac:dyDescent="0.25">
      <c r="B6" s="22" t="s">
        <v>271</v>
      </c>
      <c r="C6" s="22" t="s">
        <v>272</v>
      </c>
      <c r="D6" s="22" t="s">
        <v>273</v>
      </c>
      <c r="K6" s="21"/>
    </row>
    <row r="7" spans="1:27" x14ac:dyDescent="0.25">
      <c r="A7" s="22" t="s">
        <v>269</v>
      </c>
      <c r="B7" s="43" t="s">
        <v>69</v>
      </c>
      <c r="C7" s="44">
        <v>42391</v>
      </c>
      <c r="D7" s="44">
        <v>42735</v>
      </c>
      <c r="K7" s="21">
        <f>IFERROR(VLOOKUP(Example!B7,Rates!A:C,3,FALSE),"")</f>
        <v>1.2999999999999999E-2</v>
      </c>
      <c r="P7" s="24">
        <v>42385</v>
      </c>
      <c r="Q7" s="24">
        <v>42414</v>
      </c>
      <c r="R7" s="20">
        <v>42079</v>
      </c>
      <c r="S7" s="24">
        <v>42475</v>
      </c>
      <c r="T7" s="24">
        <v>42506</v>
      </c>
      <c r="U7" s="24">
        <v>42536</v>
      </c>
      <c r="V7" s="24">
        <v>42567</v>
      </c>
      <c r="W7" s="24">
        <v>42598</v>
      </c>
      <c r="X7" s="24">
        <v>42628</v>
      </c>
      <c r="Y7" s="24">
        <v>42659</v>
      </c>
      <c r="Z7" s="24">
        <v>42689</v>
      </c>
      <c r="AA7" s="24">
        <v>42720</v>
      </c>
    </row>
    <row r="8" spans="1:27" x14ac:dyDescent="0.25">
      <c r="A8" s="22" t="s">
        <v>268</v>
      </c>
      <c r="B8" s="43"/>
      <c r="C8" s="44"/>
      <c r="D8" s="44"/>
      <c r="K8" s="21" t="str">
        <f>IFERROR(VLOOKUP(Example!B8,Rates!A:C,3,FALSE),"")</f>
        <v/>
      </c>
      <c r="P8" s="24"/>
    </row>
    <row r="9" spans="1:27" x14ac:dyDescent="0.25">
      <c r="A9" s="22" t="s">
        <v>270</v>
      </c>
      <c r="B9" s="43"/>
      <c r="C9" s="44"/>
      <c r="D9" s="44"/>
      <c r="K9" s="21" t="str">
        <f>IFERROR(VLOOKUP(Example!B9,Rates!A:C,3,FALSE),"")</f>
        <v/>
      </c>
      <c r="P9" s="24"/>
    </row>
    <row r="10" spans="1:27" s="35" customFormat="1" x14ac:dyDescent="0.25">
      <c r="B10" s="47"/>
      <c r="C10" s="48"/>
      <c r="D10" s="48"/>
      <c r="K10" s="49"/>
      <c r="P10" s="36"/>
      <c r="R10" s="39"/>
    </row>
    <row r="11" spans="1:27" x14ac:dyDescent="0.25">
      <c r="B11" s="22" t="s">
        <v>271</v>
      </c>
      <c r="C11" s="22" t="s">
        <v>272</v>
      </c>
      <c r="D11" s="22" t="s">
        <v>273</v>
      </c>
      <c r="E11" s="22" t="s">
        <v>283</v>
      </c>
      <c r="K11" s="21"/>
      <c r="P11" s="24"/>
    </row>
    <row r="12" spans="1:27" x14ac:dyDescent="0.25">
      <c r="A12" s="22" t="s">
        <v>262</v>
      </c>
      <c r="B12" s="43" t="s">
        <v>242</v>
      </c>
      <c r="C12" s="44">
        <v>42391</v>
      </c>
      <c r="D12" s="44">
        <v>42735</v>
      </c>
      <c r="E12" s="45">
        <v>10000</v>
      </c>
      <c r="K12" s="21">
        <f>IFERROR(VLOOKUP(Example!B12,Rates!A:D,4,FALSE),"")</f>
        <v>1.2500000000000001E-2</v>
      </c>
      <c r="P12" s="24"/>
    </row>
    <row r="13" spans="1:27" x14ac:dyDescent="0.25">
      <c r="A13" s="22" t="s">
        <v>263</v>
      </c>
      <c r="B13" s="43"/>
      <c r="C13" s="44"/>
      <c r="D13" s="44"/>
      <c r="E13" s="45"/>
      <c r="K13" s="21" t="str">
        <f>IFERROR(VLOOKUP(Example!B13,Rates!A:D,4,FALSE),"")</f>
        <v/>
      </c>
      <c r="P13" s="24"/>
    </row>
    <row r="14" spans="1:27" x14ac:dyDescent="0.25">
      <c r="A14" s="22" t="s">
        <v>264</v>
      </c>
      <c r="B14" s="43"/>
      <c r="C14" s="46"/>
      <c r="D14" s="46"/>
      <c r="E14" s="45"/>
      <c r="K14" s="21" t="str">
        <f>IFERROR(VLOOKUP(Example!B14,Rates!A:D,4,FALSE),"")</f>
        <v/>
      </c>
      <c r="P14" s="24"/>
    </row>
    <row r="15" spans="1:27" x14ac:dyDescent="0.25">
      <c r="A15" s="22" t="s">
        <v>265</v>
      </c>
      <c r="B15" s="43"/>
      <c r="C15" s="46"/>
      <c r="D15" s="46"/>
      <c r="E15" s="45"/>
      <c r="K15" s="21" t="str">
        <f>IFERROR(VLOOKUP(Example!B15,Rates!A:D,4,FALSE),"")</f>
        <v/>
      </c>
      <c r="P15" s="24"/>
    </row>
    <row r="16" spans="1:27" x14ac:dyDescent="0.25">
      <c r="A16" s="22" t="s">
        <v>266</v>
      </c>
      <c r="B16" s="43"/>
      <c r="C16" s="46"/>
      <c r="D16" s="46"/>
      <c r="E16" s="45"/>
      <c r="K16" s="21" t="str">
        <f>IFERROR(VLOOKUP(Example!B16,Rates!A:D,4,FALSE),"")</f>
        <v/>
      </c>
      <c r="P16" s="24"/>
    </row>
    <row r="17" spans="1:18" x14ac:dyDescent="0.25">
      <c r="A17" s="22" t="s">
        <v>267</v>
      </c>
      <c r="B17" s="43"/>
      <c r="C17" s="46"/>
      <c r="D17" s="46"/>
      <c r="E17" s="45"/>
      <c r="K17" s="21" t="str">
        <f>IFERROR(VLOOKUP(Example!B17,Rates!A:D,4,FALSE),"")</f>
        <v/>
      </c>
      <c r="P17" s="24"/>
    </row>
    <row r="18" spans="1:18" x14ac:dyDescent="0.25">
      <c r="P18" s="24"/>
    </row>
    <row r="19" spans="1:18" s="25" customFormat="1" hidden="1" x14ac:dyDescent="0.25">
      <c r="C19" s="25" t="s">
        <v>250</v>
      </c>
      <c r="D19" s="25" t="s">
        <v>251</v>
      </c>
      <c r="E19" s="25" t="s">
        <v>252</v>
      </c>
      <c r="F19" s="25" t="s">
        <v>253</v>
      </c>
      <c r="G19" s="25" t="s">
        <v>254</v>
      </c>
      <c r="H19" s="25" t="s">
        <v>255</v>
      </c>
      <c r="I19" s="25" t="s">
        <v>256</v>
      </c>
      <c r="J19" s="25" t="s">
        <v>257</v>
      </c>
      <c r="K19" s="25" t="s">
        <v>258</v>
      </c>
      <c r="L19" s="25" t="s">
        <v>259</v>
      </c>
      <c r="M19" s="25" t="s">
        <v>260</v>
      </c>
      <c r="N19" s="25" t="s">
        <v>261</v>
      </c>
      <c r="P19" s="26"/>
      <c r="R19" s="37"/>
    </row>
    <row r="20" spans="1:18" hidden="1" x14ac:dyDescent="0.25">
      <c r="A20" s="29" t="s">
        <v>275</v>
      </c>
      <c r="B20" s="29"/>
      <c r="C20" s="29" t="str">
        <f>IF(AND($C7&lt;=P$7,$D7&gt;=P$7),$K7,"")</f>
        <v/>
      </c>
      <c r="D20" s="29">
        <f t="shared" ref="D20:N20" si="0">IF(AND($C7&lt;=Q$7,$D7&gt;=Q$7),$K7,"")</f>
        <v>1.2999999999999999E-2</v>
      </c>
      <c r="E20" s="29" t="str">
        <f t="shared" si="0"/>
        <v/>
      </c>
      <c r="F20" s="29">
        <f t="shared" si="0"/>
        <v>1.2999999999999999E-2</v>
      </c>
      <c r="G20" s="29">
        <f t="shared" si="0"/>
        <v>1.2999999999999999E-2</v>
      </c>
      <c r="H20" s="29">
        <f t="shared" si="0"/>
        <v>1.2999999999999999E-2</v>
      </c>
      <c r="I20" s="29">
        <f t="shared" si="0"/>
        <v>1.2999999999999999E-2</v>
      </c>
      <c r="J20" s="29">
        <f t="shared" si="0"/>
        <v>1.2999999999999999E-2</v>
      </c>
      <c r="K20" s="29">
        <f t="shared" si="0"/>
        <v>1.2999999999999999E-2</v>
      </c>
      <c r="L20" s="29">
        <f t="shared" si="0"/>
        <v>1.2999999999999999E-2</v>
      </c>
      <c r="M20" s="29">
        <f t="shared" si="0"/>
        <v>1.2999999999999999E-2</v>
      </c>
      <c r="N20" s="29">
        <f t="shared" si="0"/>
        <v>1.2999999999999999E-2</v>
      </c>
      <c r="P20" s="24"/>
    </row>
    <row r="21" spans="1:18" hidden="1" x14ac:dyDescent="0.25">
      <c r="A21" s="29" t="s">
        <v>276</v>
      </c>
      <c r="B21" s="29"/>
      <c r="C21" s="29" t="str">
        <f>IF(AND($C8&lt;=P$7,$D8&gt;=P$7),$K8,"")</f>
        <v/>
      </c>
      <c r="D21" s="29" t="str">
        <f t="shared" ref="D21:N22" si="1">IF(AND($C8&lt;=Q$7,$D8&gt;=Q$7),$K8,"")</f>
        <v/>
      </c>
      <c r="E21" s="29" t="str">
        <f t="shared" si="1"/>
        <v/>
      </c>
      <c r="F21" s="29" t="str">
        <f t="shared" si="1"/>
        <v/>
      </c>
      <c r="G21" s="29" t="str">
        <f t="shared" si="1"/>
        <v/>
      </c>
      <c r="H21" s="29" t="str">
        <f t="shared" si="1"/>
        <v/>
      </c>
      <c r="I21" s="29" t="str">
        <f t="shared" si="1"/>
        <v/>
      </c>
      <c r="J21" s="29" t="str">
        <f t="shared" si="1"/>
        <v/>
      </c>
      <c r="K21" s="29" t="str">
        <f t="shared" si="1"/>
        <v/>
      </c>
      <c r="L21" s="29" t="str">
        <f t="shared" si="1"/>
        <v/>
      </c>
      <c r="M21" s="29" t="str">
        <f t="shared" si="1"/>
        <v/>
      </c>
      <c r="N21" s="29" t="str">
        <f t="shared" si="1"/>
        <v/>
      </c>
      <c r="P21" s="24"/>
    </row>
    <row r="22" spans="1:18" hidden="1" x14ac:dyDescent="0.25">
      <c r="A22" s="29" t="s">
        <v>277</v>
      </c>
      <c r="B22" s="29"/>
      <c r="C22" s="29" t="str">
        <f>IF(AND($C9&lt;=P$7,$D9&gt;=P$7),$K9,"")</f>
        <v/>
      </c>
      <c r="D22" s="29" t="str">
        <f t="shared" si="1"/>
        <v/>
      </c>
      <c r="E22" s="29" t="str">
        <f t="shared" si="1"/>
        <v/>
      </c>
      <c r="F22" s="29" t="str">
        <f t="shared" si="1"/>
        <v/>
      </c>
      <c r="G22" s="29" t="str">
        <f t="shared" si="1"/>
        <v/>
      </c>
      <c r="H22" s="29" t="str">
        <f t="shared" si="1"/>
        <v/>
      </c>
      <c r="I22" s="29" t="str">
        <f t="shared" si="1"/>
        <v/>
      </c>
      <c r="J22" s="29" t="str">
        <f t="shared" si="1"/>
        <v/>
      </c>
      <c r="K22" s="29" t="str">
        <f t="shared" si="1"/>
        <v/>
      </c>
      <c r="L22" s="29" t="str">
        <f t="shared" si="1"/>
        <v/>
      </c>
      <c r="M22" s="29" t="str">
        <f t="shared" si="1"/>
        <v/>
      </c>
      <c r="N22" s="29" t="str">
        <f t="shared" si="1"/>
        <v/>
      </c>
      <c r="P22" s="24"/>
    </row>
    <row r="23" spans="1:18" s="27" customFormat="1" hidden="1" x14ac:dyDescent="0.25">
      <c r="A23" s="30" t="s">
        <v>278</v>
      </c>
      <c r="B23" s="31"/>
      <c r="C23" s="31">
        <f>SUM(C20:C22)</f>
        <v>0</v>
      </c>
      <c r="D23" s="31">
        <f t="shared" ref="D23:N23" si="2">SUM(D20:D22)</f>
        <v>1.2999999999999999E-2</v>
      </c>
      <c r="E23" s="31">
        <f t="shared" si="2"/>
        <v>0</v>
      </c>
      <c r="F23" s="31">
        <f t="shared" si="2"/>
        <v>1.2999999999999999E-2</v>
      </c>
      <c r="G23" s="31">
        <f t="shared" si="2"/>
        <v>1.2999999999999999E-2</v>
      </c>
      <c r="H23" s="31">
        <f t="shared" si="2"/>
        <v>1.2999999999999999E-2</v>
      </c>
      <c r="I23" s="31">
        <f t="shared" si="2"/>
        <v>1.2999999999999999E-2</v>
      </c>
      <c r="J23" s="31">
        <f t="shared" si="2"/>
        <v>1.2999999999999999E-2</v>
      </c>
      <c r="K23" s="31">
        <f t="shared" si="2"/>
        <v>1.2999999999999999E-2</v>
      </c>
      <c r="L23" s="31">
        <f t="shared" si="2"/>
        <v>1.2999999999999999E-2</v>
      </c>
      <c r="M23" s="31">
        <f t="shared" si="2"/>
        <v>1.2999999999999999E-2</v>
      </c>
      <c r="N23" s="32">
        <f t="shared" si="2"/>
        <v>1.2999999999999999E-2</v>
      </c>
      <c r="P23" s="33">
        <f>SUM(C23:N23)/12</f>
        <v>1.0833333333333334E-2</v>
      </c>
      <c r="R23" s="38"/>
    </row>
    <row r="24" spans="1:18" s="27" customFormat="1" hidden="1" x14ac:dyDescent="0.25">
      <c r="P24" s="28"/>
      <c r="R24" s="38"/>
    </row>
    <row r="25" spans="1:18" hidden="1" x14ac:dyDescent="0.25">
      <c r="A25" s="29">
        <f>IF(E12=0,"",E12)</f>
        <v>10000</v>
      </c>
      <c r="B25" s="29"/>
      <c r="C25" s="29" t="str">
        <f>IF(AND($C12&lt;=P$7,$D12&gt;=P$7),$K12,"")</f>
        <v/>
      </c>
      <c r="D25" s="29">
        <f t="shared" ref="D25:N30" si="3">IF(AND($C12&lt;=Q$7,$D12&gt;=Q$7),$K12,"")</f>
        <v>1.2500000000000001E-2</v>
      </c>
      <c r="E25" s="29" t="str">
        <f t="shared" si="3"/>
        <v/>
      </c>
      <c r="F25" s="29">
        <f t="shared" si="3"/>
        <v>1.2500000000000001E-2</v>
      </c>
      <c r="G25" s="29">
        <f t="shared" si="3"/>
        <v>1.2500000000000001E-2</v>
      </c>
      <c r="H25" s="29">
        <f t="shared" si="3"/>
        <v>1.2500000000000001E-2</v>
      </c>
      <c r="I25" s="29">
        <f t="shared" si="3"/>
        <v>1.2500000000000001E-2</v>
      </c>
      <c r="J25" s="29">
        <f t="shared" si="3"/>
        <v>1.2500000000000001E-2</v>
      </c>
      <c r="K25" s="29">
        <f t="shared" si="3"/>
        <v>1.2500000000000001E-2</v>
      </c>
      <c r="L25" s="29">
        <f t="shared" si="3"/>
        <v>1.2500000000000001E-2</v>
      </c>
      <c r="M25" s="29">
        <f t="shared" si="3"/>
        <v>1.2500000000000001E-2</v>
      </c>
      <c r="N25" s="29">
        <f t="shared" si="3"/>
        <v>1.2500000000000001E-2</v>
      </c>
      <c r="P25" s="24"/>
    </row>
    <row r="26" spans="1:18" hidden="1" x14ac:dyDescent="0.25">
      <c r="A26" s="29" t="str">
        <f t="shared" ref="A26:A30" si="4">IF(E13=0,"",E13)</f>
        <v/>
      </c>
      <c r="B26" s="29"/>
      <c r="C26" s="29" t="str">
        <f t="shared" ref="C26:C30" si="5">IF(AND($C13&lt;=P$7,$D13&gt;=P$7),$K13,"")</f>
        <v/>
      </c>
      <c r="D26" s="29" t="str">
        <f t="shared" si="3"/>
        <v/>
      </c>
      <c r="E26" s="29" t="str">
        <f t="shared" si="3"/>
        <v/>
      </c>
      <c r="F26" s="29" t="str">
        <f t="shared" si="3"/>
        <v/>
      </c>
      <c r="G26" s="29" t="str">
        <f t="shared" si="3"/>
        <v/>
      </c>
      <c r="H26" s="29" t="str">
        <f t="shared" si="3"/>
        <v/>
      </c>
      <c r="I26" s="29" t="str">
        <f t="shared" si="3"/>
        <v/>
      </c>
      <c r="J26" s="29" t="str">
        <f t="shared" si="3"/>
        <v/>
      </c>
      <c r="K26" s="29" t="str">
        <f t="shared" si="3"/>
        <v/>
      </c>
      <c r="L26" s="29" t="str">
        <f t="shared" si="3"/>
        <v/>
      </c>
      <c r="M26" s="29" t="str">
        <f t="shared" si="3"/>
        <v/>
      </c>
      <c r="N26" s="29" t="str">
        <f t="shared" si="3"/>
        <v/>
      </c>
      <c r="P26" s="24"/>
    </row>
    <row r="27" spans="1:18" hidden="1" x14ac:dyDescent="0.25">
      <c r="A27" s="29" t="str">
        <f t="shared" si="4"/>
        <v/>
      </c>
      <c r="B27" s="29"/>
      <c r="C27" s="29" t="str">
        <f t="shared" si="5"/>
        <v/>
      </c>
      <c r="D27" s="29" t="str">
        <f t="shared" si="3"/>
        <v/>
      </c>
      <c r="E27" s="29" t="str">
        <f t="shared" si="3"/>
        <v/>
      </c>
      <c r="F27" s="29" t="str">
        <f t="shared" si="3"/>
        <v/>
      </c>
      <c r="G27" s="29" t="str">
        <f t="shared" si="3"/>
        <v/>
      </c>
      <c r="H27" s="29" t="str">
        <f t="shared" si="3"/>
        <v/>
      </c>
      <c r="I27" s="29" t="str">
        <f t="shared" si="3"/>
        <v/>
      </c>
      <c r="J27" s="29" t="str">
        <f t="shared" si="3"/>
        <v/>
      </c>
      <c r="K27" s="29" t="str">
        <f t="shared" si="3"/>
        <v/>
      </c>
      <c r="L27" s="29" t="str">
        <f t="shared" si="3"/>
        <v/>
      </c>
      <c r="M27" s="29" t="str">
        <f t="shared" si="3"/>
        <v/>
      </c>
      <c r="N27" s="29" t="str">
        <f t="shared" si="3"/>
        <v/>
      </c>
      <c r="P27" s="24"/>
    </row>
    <row r="28" spans="1:18" hidden="1" x14ac:dyDescent="0.25">
      <c r="A28" s="29" t="str">
        <f t="shared" si="4"/>
        <v/>
      </c>
      <c r="B28" s="29"/>
      <c r="C28" s="29" t="str">
        <f t="shared" si="5"/>
        <v/>
      </c>
      <c r="D28" s="29" t="str">
        <f t="shared" si="3"/>
        <v/>
      </c>
      <c r="E28" s="29" t="str">
        <f t="shared" si="3"/>
        <v/>
      </c>
      <c r="F28" s="29" t="str">
        <f t="shared" si="3"/>
        <v/>
      </c>
      <c r="G28" s="29" t="str">
        <f t="shared" si="3"/>
        <v/>
      </c>
      <c r="H28" s="29" t="str">
        <f t="shared" si="3"/>
        <v/>
      </c>
      <c r="I28" s="29" t="str">
        <f t="shared" si="3"/>
        <v/>
      </c>
      <c r="J28" s="29" t="str">
        <f t="shared" si="3"/>
        <v/>
      </c>
      <c r="K28" s="29" t="str">
        <f t="shared" si="3"/>
        <v/>
      </c>
      <c r="L28" s="29" t="str">
        <f t="shared" si="3"/>
        <v/>
      </c>
      <c r="M28" s="29" t="str">
        <f t="shared" si="3"/>
        <v/>
      </c>
      <c r="N28" s="29" t="str">
        <f t="shared" si="3"/>
        <v/>
      </c>
      <c r="P28" s="24"/>
    </row>
    <row r="29" spans="1:18" hidden="1" x14ac:dyDescent="0.25">
      <c r="A29" s="29" t="str">
        <f t="shared" si="4"/>
        <v/>
      </c>
      <c r="B29" s="29"/>
      <c r="C29" s="29" t="str">
        <f t="shared" si="5"/>
        <v/>
      </c>
      <c r="D29" s="29" t="str">
        <f t="shared" si="3"/>
        <v/>
      </c>
      <c r="E29" s="29" t="str">
        <f t="shared" si="3"/>
        <v/>
      </c>
      <c r="F29" s="29" t="str">
        <f t="shared" si="3"/>
        <v/>
      </c>
      <c r="G29" s="29" t="str">
        <f t="shared" si="3"/>
        <v/>
      </c>
      <c r="H29" s="29" t="str">
        <f t="shared" si="3"/>
        <v/>
      </c>
      <c r="I29" s="29" t="str">
        <f t="shared" si="3"/>
        <v/>
      </c>
      <c r="J29" s="29" t="str">
        <f t="shared" si="3"/>
        <v/>
      </c>
      <c r="K29" s="29" t="str">
        <f t="shared" si="3"/>
        <v/>
      </c>
      <c r="L29" s="29" t="str">
        <f t="shared" si="3"/>
        <v/>
      </c>
      <c r="M29" s="29" t="str">
        <f t="shared" si="3"/>
        <v/>
      </c>
      <c r="N29" s="29" t="str">
        <f t="shared" si="3"/>
        <v/>
      </c>
      <c r="P29" s="24"/>
    </row>
    <row r="30" spans="1:18" hidden="1" x14ac:dyDescent="0.25">
      <c r="A30" s="29" t="str">
        <f t="shared" si="4"/>
        <v/>
      </c>
      <c r="B30" s="29"/>
      <c r="C30" s="29" t="str">
        <f t="shared" si="5"/>
        <v/>
      </c>
      <c r="D30" s="29" t="str">
        <f t="shared" si="3"/>
        <v/>
      </c>
      <c r="E30" s="29" t="str">
        <f t="shared" si="3"/>
        <v/>
      </c>
      <c r="F30" s="29" t="str">
        <f t="shared" si="3"/>
        <v/>
      </c>
      <c r="G30" s="29" t="str">
        <f t="shared" si="3"/>
        <v/>
      </c>
      <c r="H30" s="29" t="str">
        <f t="shared" si="3"/>
        <v/>
      </c>
      <c r="I30" s="29" t="str">
        <f t="shared" si="3"/>
        <v/>
      </c>
      <c r="J30" s="29" t="str">
        <f t="shared" si="3"/>
        <v/>
      </c>
      <c r="K30" s="29" t="str">
        <f t="shared" si="3"/>
        <v/>
      </c>
      <c r="L30" s="29" t="str">
        <f t="shared" si="3"/>
        <v/>
      </c>
      <c r="M30" s="29" t="str">
        <f t="shared" si="3"/>
        <v/>
      </c>
      <c r="N30" s="29" t="str">
        <f t="shared" si="3"/>
        <v/>
      </c>
      <c r="P30" s="24"/>
    </row>
    <row r="31" spans="1:18" hidden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P31" s="24"/>
    </row>
    <row r="32" spans="1:18" s="35" customFormat="1" hidden="1" x14ac:dyDescent="0.25">
      <c r="P32" s="36"/>
      <c r="R32" s="39"/>
    </row>
    <row r="33" spans="1:18" hidden="1" x14ac:dyDescent="0.25">
      <c r="A33" s="22" t="s">
        <v>279</v>
      </c>
      <c r="P33" s="24" t="s">
        <v>280</v>
      </c>
    </row>
    <row r="34" spans="1:18" hidden="1" x14ac:dyDescent="0.25">
      <c r="A34" s="29">
        <f t="shared" ref="A34:A39" si="6">A25</f>
        <v>10000</v>
      </c>
      <c r="B34" s="29"/>
      <c r="C34" s="29" t="str">
        <f>IF(C25&lt;&gt;"",C$23,"")</f>
        <v/>
      </c>
      <c r="D34" s="29">
        <f t="shared" ref="D34:N34" si="7">IF(D25&lt;&gt;"",D$23,"")</f>
        <v>1.2999999999999999E-2</v>
      </c>
      <c r="E34" s="29" t="str">
        <f t="shared" si="7"/>
        <v/>
      </c>
      <c r="F34" s="29">
        <f t="shared" si="7"/>
        <v>1.2999999999999999E-2</v>
      </c>
      <c r="G34" s="29">
        <f t="shared" si="7"/>
        <v>1.2999999999999999E-2</v>
      </c>
      <c r="H34" s="29">
        <f t="shared" si="7"/>
        <v>1.2999999999999999E-2</v>
      </c>
      <c r="I34" s="29">
        <f t="shared" si="7"/>
        <v>1.2999999999999999E-2</v>
      </c>
      <c r="J34" s="29">
        <f t="shared" si="7"/>
        <v>1.2999999999999999E-2</v>
      </c>
      <c r="K34" s="29">
        <f t="shared" si="7"/>
        <v>1.2999999999999999E-2</v>
      </c>
      <c r="L34" s="29">
        <f t="shared" si="7"/>
        <v>1.2999999999999999E-2</v>
      </c>
      <c r="M34" s="29">
        <f t="shared" si="7"/>
        <v>1.2999999999999999E-2</v>
      </c>
      <c r="N34" s="29">
        <f t="shared" si="7"/>
        <v>1.2999999999999999E-2</v>
      </c>
      <c r="P34" s="34">
        <f>IFERROR(SUM(C34:N34)/Q34,"")</f>
        <v>1.3000000000000001E-2</v>
      </c>
      <c r="Q34" s="22">
        <f t="shared" ref="Q34:Q38" si="8">COUNTIF(C34:N34,"&lt;&gt;""")-COUNTBLANK(C34:N34)</f>
        <v>10</v>
      </c>
      <c r="R34" s="20">
        <f>IFERROR(P34*A34,"")</f>
        <v>130</v>
      </c>
    </row>
    <row r="35" spans="1:18" hidden="1" x14ac:dyDescent="0.25">
      <c r="A35" s="29" t="str">
        <f t="shared" si="6"/>
        <v/>
      </c>
      <c r="B35" s="29"/>
      <c r="C35" s="29" t="str">
        <f t="shared" ref="C35:N39" si="9">IF(C26&lt;&gt;"",C$23,"")</f>
        <v/>
      </c>
      <c r="D35" s="29" t="str">
        <f t="shared" si="9"/>
        <v/>
      </c>
      <c r="E35" s="29" t="str">
        <f t="shared" si="9"/>
        <v/>
      </c>
      <c r="F35" s="29" t="str">
        <f t="shared" si="9"/>
        <v/>
      </c>
      <c r="G35" s="29" t="str">
        <f t="shared" si="9"/>
        <v/>
      </c>
      <c r="H35" s="29" t="str">
        <f t="shared" si="9"/>
        <v/>
      </c>
      <c r="I35" s="29" t="str">
        <f t="shared" si="9"/>
        <v/>
      </c>
      <c r="J35" s="29" t="str">
        <f t="shared" si="9"/>
        <v/>
      </c>
      <c r="K35" s="29" t="str">
        <f t="shared" si="9"/>
        <v/>
      </c>
      <c r="L35" s="29" t="str">
        <f t="shared" si="9"/>
        <v/>
      </c>
      <c r="M35" s="29" t="str">
        <f t="shared" si="9"/>
        <v/>
      </c>
      <c r="N35" s="29" t="str">
        <f t="shared" si="9"/>
        <v/>
      </c>
      <c r="P35" s="34" t="str">
        <f t="shared" ref="P35:P39" si="10">IFERROR(SUM(C35:N35)/Q35,"")</f>
        <v/>
      </c>
      <c r="Q35" s="22">
        <f t="shared" si="8"/>
        <v>0</v>
      </c>
      <c r="R35" s="20" t="str">
        <f>IFERROR(P35*A35,"")</f>
        <v/>
      </c>
    </row>
    <row r="36" spans="1:18" hidden="1" x14ac:dyDescent="0.25">
      <c r="A36" s="29" t="str">
        <f t="shared" si="6"/>
        <v/>
      </c>
      <c r="B36" s="29"/>
      <c r="C36" s="29" t="str">
        <f t="shared" si="9"/>
        <v/>
      </c>
      <c r="D36" s="29" t="str">
        <f t="shared" si="9"/>
        <v/>
      </c>
      <c r="E36" s="29" t="str">
        <f t="shared" si="9"/>
        <v/>
      </c>
      <c r="F36" s="29" t="str">
        <f t="shared" si="9"/>
        <v/>
      </c>
      <c r="G36" s="29" t="str">
        <f t="shared" si="9"/>
        <v/>
      </c>
      <c r="H36" s="29" t="str">
        <f t="shared" si="9"/>
        <v/>
      </c>
      <c r="I36" s="29" t="str">
        <f t="shared" si="9"/>
        <v/>
      </c>
      <c r="J36" s="29" t="str">
        <f t="shared" si="9"/>
        <v/>
      </c>
      <c r="K36" s="29" t="str">
        <f t="shared" si="9"/>
        <v/>
      </c>
      <c r="L36" s="29" t="str">
        <f t="shared" si="9"/>
        <v/>
      </c>
      <c r="M36" s="29" t="str">
        <f t="shared" si="9"/>
        <v/>
      </c>
      <c r="N36" s="29" t="str">
        <f t="shared" si="9"/>
        <v/>
      </c>
      <c r="P36" s="34" t="str">
        <f t="shared" si="10"/>
        <v/>
      </c>
      <c r="Q36" s="22">
        <f>COUNTIF(C36:N36,"&lt;&gt;""")-COUNTBLANK(C36:N36)</f>
        <v>0</v>
      </c>
      <c r="R36" s="20" t="str">
        <f t="shared" ref="R36:R39" si="11">IFERROR(P36*A36,"")</f>
        <v/>
      </c>
    </row>
    <row r="37" spans="1:18" hidden="1" x14ac:dyDescent="0.25">
      <c r="A37" s="29" t="str">
        <f t="shared" si="6"/>
        <v/>
      </c>
      <c r="B37" s="29"/>
      <c r="C37" s="29" t="str">
        <f t="shared" si="9"/>
        <v/>
      </c>
      <c r="D37" s="29" t="str">
        <f t="shared" si="9"/>
        <v/>
      </c>
      <c r="E37" s="29" t="str">
        <f t="shared" si="9"/>
        <v/>
      </c>
      <c r="F37" s="29" t="str">
        <f t="shared" si="9"/>
        <v/>
      </c>
      <c r="G37" s="29" t="str">
        <f t="shared" si="9"/>
        <v/>
      </c>
      <c r="H37" s="29" t="str">
        <f t="shared" si="9"/>
        <v/>
      </c>
      <c r="I37" s="29" t="str">
        <f t="shared" si="9"/>
        <v/>
      </c>
      <c r="J37" s="29" t="str">
        <f t="shared" si="9"/>
        <v/>
      </c>
      <c r="K37" s="29" t="str">
        <f t="shared" si="9"/>
        <v/>
      </c>
      <c r="L37" s="29" t="str">
        <f t="shared" si="9"/>
        <v/>
      </c>
      <c r="M37" s="29" t="str">
        <f t="shared" si="9"/>
        <v/>
      </c>
      <c r="N37" s="29" t="str">
        <f t="shared" si="9"/>
        <v/>
      </c>
      <c r="P37" s="34" t="str">
        <f t="shared" si="10"/>
        <v/>
      </c>
      <c r="Q37" s="22">
        <f t="shared" si="8"/>
        <v>0</v>
      </c>
      <c r="R37" s="20" t="str">
        <f t="shared" si="11"/>
        <v/>
      </c>
    </row>
    <row r="38" spans="1:18" hidden="1" x14ac:dyDescent="0.25">
      <c r="A38" s="29" t="str">
        <f t="shared" si="6"/>
        <v/>
      </c>
      <c r="B38" s="29"/>
      <c r="C38" s="29" t="str">
        <f t="shared" si="9"/>
        <v/>
      </c>
      <c r="D38" s="29" t="str">
        <f t="shared" si="9"/>
        <v/>
      </c>
      <c r="E38" s="29" t="str">
        <f t="shared" si="9"/>
        <v/>
      </c>
      <c r="F38" s="29" t="str">
        <f t="shared" si="9"/>
        <v/>
      </c>
      <c r="G38" s="29" t="str">
        <f t="shared" si="9"/>
        <v/>
      </c>
      <c r="H38" s="29" t="str">
        <f t="shared" si="9"/>
        <v/>
      </c>
      <c r="I38" s="29" t="str">
        <f t="shared" si="9"/>
        <v/>
      </c>
      <c r="J38" s="29" t="str">
        <f t="shared" si="9"/>
        <v/>
      </c>
      <c r="K38" s="29" t="str">
        <f t="shared" si="9"/>
        <v/>
      </c>
      <c r="L38" s="29" t="str">
        <f t="shared" si="9"/>
        <v/>
      </c>
      <c r="M38" s="29" t="str">
        <f t="shared" si="9"/>
        <v/>
      </c>
      <c r="N38" s="29" t="str">
        <f t="shared" si="9"/>
        <v/>
      </c>
      <c r="P38" s="34" t="str">
        <f t="shared" si="10"/>
        <v/>
      </c>
      <c r="Q38" s="22">
        <f t="shared" si="8"/>
        <v>0</v>
      </c>
      <c r="R38" s="20" t="str">
        <f t="shared" si="11"/>
        <v/>
      </c>
    </row>
    <row r="39" spans="1:18" hidden="1" x14ac:dyDescent="0.25">
      <c r="A39" s="29" t="str">
        <f t="shared" si="6"/>
        <v/>
      </c>
      <c r="B39" s="29"/>
      <c r="C39" s="29" t="str">
        <f t="shared" si="9"/>
        <v/>
      </c>
      <c r="D39" s="29" t="str">
        <f t="shared" si="9"/>
        <v/>
      </c>
      <c r="E39" s="29" t="str">
        <f t="shared" si="9"/>
        <v/>
      </c>
      <c r="F39" s="29" t="str">
        <f t="shared" si="9"/>
        <v/>
      </c>
      <c r="G39" s="29" t="str">
        <f t="shared" si="9"/>
        <v/>
      </c>
      <c r="H39" s="29" t="str">
        <f t="shared" si="9"/>
        <v/>
      </c>
      <c r="I39" s="29" t="str">
        <f t="shared" si="9"/>
        <v/>
      </c>
      <c r="J39" s="29" t="str">
        <f t="shared" si="9"/>
        <v/>
      </c>
      <c r="K39" s="29" t="str">
        <f t="shared" si="9"/>
        <v/>
      </c>
      <c r="L39" s="29" t="str">
        <f t="shared" si="9"/>
        <v/>
      </c>
      <c r="M39" s="29" t="str">
        <f t="shared" si="9"/>
        <v/>
      </c>
      <c r="N39" s="29" t="str">
        <f t="shared" si="9"/>
        <v/>
      </c>
      <c r="P39" s="34" t="str">
        <f t="shared" si="10"/>
        <v/>
      </c>
      <c r="Q39" s="22">
        <f>COUNTIF(C39:N39,"&lt;&gt;""")-COUNTBLANK(C39:N39)</f>
        <v>0</v>
      </c>
      <c r="R39" s="20" t="str">
        <f t="shared" si="11"/>
        <v/>
      </c>
    </row>
    <row r="40" spans="1:18" hidden="1" x14ac:dyDescent="0.25"/>
    <row r="41" spans="1:18" hidden="1" x14ac:dyDescent="0.25">
      <c r="A41" s="22" t="s">
        <v>281</v>
      </c>
    </row>
    <row r="42" spans="1:18" hidden="1" x14ac:dyDescent="0.25">
      <c r="A42" s="29">
        <f>A34</f>
        <v>10000</v>
      </c>
      <c r="B42" s="29"/>
      <c r="C42" s="29" t="str">
        <f>IFERROR(IF(C25&gt;C$23,C25-C$23,""),"")</f>
        <v/>
      </c>
      <c r="D42" s="29" t="str">
        <f t="shared" ref="D42:N43" si="12">IFERROR(IF(D25&gt;D$23,D25-D$23,""),"")</f>
        <v/>
      </c>
      <c r="E42" s="29" t="str">
        <f t="shared" si="12"/>
        <v/>
      </c>
      <c r="F42" s="29" t="str">
        <f t="shared" si="12"/>
        <v/>
      </c>
      <c r="G42" s="29" t="str">
        <f t="shared" si="12"/>
        <v/>
      </c>
      <c r="H42" s="29" t="str">
        <f t="shared" si="12"/>
        <v/>
      </c>
      <c r="I42" s="29" t="str">
        <f t="shared" si="12"/>
        <v/>
      </c>
      <c r="J42" s="29" t="str">
        <f t="shared" si="12"/>
        <v/>
      </c>
      <c r="K42" s="29" t="str">
        <f t="shared" si="12"/>
        <v/>
      </c>
      <c r="L42" s="29" t="str">
        <f t="shared" si="12"/>
        <v/>
      </c>
      <c r="M42" s="29" t="str">
        <f t="shared" si="12"/>
        <v/>
      </c>
      <c r="N42" s="29" t="str">
        <f t="shared" si="12"/>
        <v/>
      </c>
      <c r="P42" s="40">
        <f>IFERROR(SUM(B42:N42)/Q34,"")</f>
        <v>0</v>
      </c>
      <c r="R42" s="20">
        <f>P42*A42</f>
        <v>0</v>
      </c>
    </row>
    <row r="43" spans="1:18" hidden="1" x14ac:dyDescent="0.25">
      <c r="A43" s="29" t="str">
        <f t="shared" ref="A43:A47" si="13">A35</f>
        <v/>
      </c>
      <c r="B43" s="29"/>
      <c r="C43" s="29" t="str">
        <f>IFERROR(IF(C26&gt;C$23,C26-C$23,""),"")</f>
        <v/>
      </c>
      <c r="D43" s="29" t="str">
        <f t="shared" si="12"/>
        <v/>
      </c>
      <c r="E43" s="29" t="str">
        <f t="shared" si="12"/>
        <v/>
      </c>
      <c r="F43" s="29" t="str">
        <f t="shared" si="12"/>
        <v/>
      </c>
      <c r="G43" s="29" t="str">
        <f t="shared" si="12"/>
        <v/>
      </c>
      <c r="H43" s="29" t="str">
        <f t="shared" si="12"/>
        <v/>
      </c>
      <c r="I43" s="29" t="str">
        <f t="shared" si="12"/>
        <v/>
      </c>
      <c r="J43" s="29" t="str">
        <f t="shared" si="12"/>
        <v/>
      </c>
      <c r="K43" s="29" t="str">
        <f t="shared" si="12"/>
        <v/>
      </c>
      <c r="L43" s="29" t="str">
        <f t="shared" si="12"/>
        <v/>
      </c>
      <c r="M43" s="29" t="str">
        <f t="shared" si="12"/>
        <v/>
      </c>
      <c r="N43" s="29" t="str">
        <f t="shared" si="12"/>
        <v/>
      </c>
      <c r="P43" s="40" t="str">
        <f t="shared" ref="P43:P47" si="14">IFERROR(SUM(B43:N43)/Q35,"")</f>
        <v/>
      </c>
    </row>
    <row r="44" spans="1:18" hidden="1" x14ac:dyDescent="0.25">
      <c r="A44" s="29" t="str">
        <f t="shared" si="13"/>
        <v/>
      </c>
      <c r="B44" s="29"/>
      <c r="C44" s="29" t="str">
        <f t="shared" ref="C44:N47" si="15">IFERROR(IF(C27&gt;C$23,C27-C$23,""),"")</f>
        <v/>
      </c>
      <c r="D44" s="29" t="str">
        <f t="shared" si="15"/>
        <v/>
      </c>
      <c r="E44" s="29" t="str">
        <f t="shared" si="15"/>
        <v/>
      </c>
      <c r="F44" s="29" t="str">
        <f t="shared" si="15"/>
        <v/>
      </c>
      <c r="G44" s="29" t="str">
        <f t="shared" si="15"/>
        <v/>
      </c>
      <c r="H44" s="29" t="str">
        <f t="shared" si="15"/>
        <v/>
      </c>
      <c r="I44" s="29" t="str">
        <f t="shared" si="15"/>
        <v/>
      </c>
      <c r="J44" s="29" t="str">
        <f t="shared" si="15"/>
        <v/>
      </c>
      <c r="K44" s="29" t="str">
        <f t="shared" si="15"/>
        <v/>
      </c>
      <c r="L44" s="29" t="str">
        <f t="shared" si="15"/>
        <v/>
      </c>
      <c r="M44" s="29" t="str">
        <f t="shared" si="15"/>
        <v/>
      </c>
      <c r="N44" s="29" t="str">
        <f t="shared" si="15"/>
        <v/>
      </c>
      <c r="P44" s="40" t="str">
        <f t="shared" si="14"/>
        <v/>
      </c>
    </row>
    <row r="45" spans="1:18" hidden="1" x14ac:dyDescent="0.25">
      <c r="A45" s="29" t="str">
        <f t="shared" si="13"/>
        <v/>
      </c>
      <c r="B45" s="29"/>
      <c r="C45" s="29" t="str">
        <f t="shared" si="15"/>
        <v/>
      </c>
      <c r="D45" s="29" t="str">
        <f t="shared" si="15"/>
        <v/>
      </c>
      <c r="E45" s="29" t="str">
        <f t="shared" si="15"/>
        <v/>
      </c>
      <c r="F45" s="29" t="str">
        <f t="shared" si="15"/>
        <v/>
      </c>
      <c r="G45" s="29" t="str">
        <f t="shared" si="15"/>
        <v/>
      </c>
      <c r="H45" s="29" t="str">
        <f t="shared" si="15"/>
        <v/>
      </c>
      <c r="I45" s="29" t="str">
        <f t="shared" si="15"/>
        <v/>
      </c>
      <c r="J45" s="29" t="str">
        <f t="shared" si="15"/>
        <v/>
      </c>
      <c r="K45" s="29" t="str">
        <f t="shared" si="15"/>
        <v/>
      </c>
      <c r="L45" s="29" t="str">
        <f t="shared" si="15"/>
        <v/>
      </c>
      <c r="M45" s="29" t="str">
        <f t="shared" si="15"/>
        <v/>
      </c>
      <c r="N45" s="29" t="str">
        <f t="shared" si="15"/>
        <v/>
      </c>
      <c r="P45" s="40" t="str">
        <f t="shared" si="14"/>
        <v/>
      </c>
    </row>
    <row r="46" spans="1:18" hidden="1" x14ac:dyDescent="0.25">
      <c r="A46" s="29" t="str">
        <f t="shared" si="13"/>
        <v/>
      </c>
      <c r="B46" s="29"/>
      <c r="C46" s="29" t="str">
        <f t="shared" si="15"/>
        <v/>
      </c>
      <c r="D46" s="29" t="str">
        <f t="shared" si="15"/>
        <v/>
      </c>
      <c r="E46" s="29" t="str">
        <f t="shared" si="15"/>
        <v/>
      </c>
      <c r="F46" s="29" t="str">
        <f t="shared" si="15"/>
        <v/>
      </c>
      <c r="G46" s="29" t="str">
        <f t="shared" si="15"/>
        <v/>
      </c>
      <c r="H46" s="29" t="str">
        <f t="shared" si="15"/>
        <v/>
      </c>
      <c r="I46" s="29" t="str">
        <f t="shared" si="15"/>
        <v/>
      </c>
      <c r="J46" s="29" t="str">
        <f t="shared" si="15"/>
        <v/>
      </c>
      <c r="K46" s="29" t="str">
        <f t="shared" si="15"/>
        <v/>
      </c>
      <c r="L46" s="29" t="str">
        <f t="shared" si="15"/>
        <v/>
      </c>
      <c r="M46" s="29" t="str">
        <f t="shared" si="15"/>
        <v/>
      </c>
      <c r="N46" s="29" t="str">
        <f t="shared" si="15"/>
        <v/>
      </c>
      <c r="P46" s="40" t="str">
        <f t="shared" si="14"/>
        <v/>
      </c>
    </row>
    <row r="47" spans="1:18" hidden="1" x14ac:dyDescent="0.25">
      <c r="A47" s="29" t="str">
        <f t="shared" si="13"/>
        <v/>
      </c>
      <c r="B47" s="29"/>
      <c r="C47" s="29" t="str">
        <f t="shared" si="15"/>
        <v/>
      </c>
      <c r="D47" s="29" t="str">
        <f t="shared" si="15"/>
        <v/>
      </c>
      <c r="E47" s="29" t="str">
        <f t="shared" si="15"/>
        <v/>
      </c>
      <c r="F47" s="29" t="str">
        <f t="shared" si="15"/>
        <v/>
      </c>
      <c r="G47" s="29" t="str">
        <f t="shared" si="15"/>
        <v/>
      </c>
      <c r="H47" s="29" t="str">
        <f t="shared" si="15"/>
        <v/>
      </c>
      <c r="I47" s="29" t="str">
        <f t="shared" si="15"/>
        <v/>
      </c>
      <c r="J47" s="29" t="str">
        <f t="shared" si="15"/>
        <v/>
      </c>
      <c r="K47" s="29" t="str">
        <f t="shared" si="15"/>
        <v/>
      </c>
      <c r="L47" s="29" t="str">
        <f t="shared" si="15"/>
        <v/>
      </c>
      <c r="M47" s="29" t="str">
        <f t="shared" si="15"/>
        <v/>
      </c>
      <c r="N47" s="29" t="str">
        <f t="shared" si="15"/>
        <v/>
      </c>
      <c r="P47" s="40" t="str">
        <f t="shared" si="14"/>
        <v/>
      </c>
    </row>
    <row r="48" spans="1:18" hidden="1" x14ac:dyDescent="0.25"/>
    <row r="49" hidden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F9" sqref="F9"/>
    </sheetView>
  </sheetViews>
  <sheetFormatPr defaultRowHeight="15" x14ac:dyDescent="0.25"/>
  <cols>
    <col min="1" max="1" width="35.85546875" customWidth="1"/>
    <col min="2" max="2" width="16.85546875" customWidth="1"/>
    <col min="3" max="3" width="11.140625" customWidth="1"/>
    <col min="4" max="4" width="10.7109375" bestFit="1" customWidth="1"/>
    <col min="5" max="5" width="10.5703125" customWidth="1"/>
    <col min="10" max="10" width="3.85546875" hidden="1" customWidth="1"/>
    <col min="11" max="11" width="10.7109375" hidden="1" customWidth="1"/>
    <col min="12" max="12" width="9.7109375" hidden="1" customWidth="1"/>
    <col min="13" max="13" width="10.7109375" style="20" hidden="1" customWidth="1"/>
    <col min="14" max="15" width="9.7109375" hidden="1" customWidth="1"/>
    <col min="16" max="16" width="9.140625" hidden="1" customWidth="1"/>
    <col min="17" max="18" width="9.7109375" hidden="1" customWidth="1"/>
    <col min="19" max="19" width="9.140625" hidden="1" customWidth="1"/>
    <col min="20" max="20" width="10.7109375" hidden="1" customWidth="1"/>
    <col min="21" max="21" width="9.140625" hidden="1" customWidth="1"/>
    <col min="22" max="22" width="10.7109375" hidden="1" customWidth="1"/>
  </cols>
  <sheetData>
    <row r="1" spans="1:22" s="22" customFormat="1" x14ac:dyDescent="0.25">
      <c r="A1" s="51" t="s">
        <v>287</v>
      </c>
      <c r="B1" s="51"/>
      <c r="C1" s="51"/>
      <c r="D1" s="51"/>
      <c r="E1" s="51"/>
      <c r="M1" s="20"/>
    </row>
    <row r="2" spans="1:22" s="22" customFormat="1" x14ac:dyDescent="0.25">
      <c r="A2" s="51" t="s">
        <v>288</v>
      </c>
      <c r="B2" s="51"/>
      <c r="C2" s="51"/>
      <c r="D2" s="51"/>
      <c r="E2" s="51"/>
      <c r="M2" s="20"/>
    </row>
    <row r="3" spans="1:22" s="22" customFormat="1" x14ac:dyDescent="0.25">
      <c r="A3" s="51" t="s">
        <v>289</v>
      </c>
      <c r="B3" s="51"/>
      <c r="C3" s="51"/>
      <c r="D3" s="51"/>
      <c r="E3" s="51"/>
      <c r="M3" s="20"/>
    </row>
    <row r="4" spans="1:22" s="22" customFormat="1" ht="7.5" customHeight="1" x14ac:dyDescent="0.25">
      <c r="M4" s="20"/>
    </row>
    <row r="5" spans="1:22" s="22" customFormat="1" ht="21.75" customHeight="1" x14ac:dyDescent="0.25">
      <c r="A5" s="50" t="s">
        <v>290</v>
      </c>
      <c r="B5" s="54"/>
      <c r="C5" s="55"/>
      <c r="D5" s="55"/>
      <c r="E5" s="56"/>
      <c r="M5" s="20"/>
    </row>
    <row r="6" spans="1:22" s="22" customFormat="1" ht="23.25" customHeight="1" x14ac:dyDescent="0.25">
      <c r="A6" s="50" t="s">
        <v>291</v>
      </c>
      <c r="B6" s="52"/>
      <c r="M6" s="20"/>
    </row>
    <row r="7" spans="1:22" s="22" customFormat="1" ht="18.75" x14ac:dyDescent="0.3">
      <c r="A7" s="50" t="s">
        <v>292</v>
      </c>
      <c r="B7" s="42">
        <v>2016</v>
      </c>
      <c r="M7" s="20"/>
    </row>
    <row r="8" spans="1:22" s="22" customFormat="1" ht="15.75" x14ac:dyDescent="0.25">
      <c r="A8" s="22" t="s">
        <v>284</v>
      </c>
      <c r="B8" s="53">
        <f>SUM(M40:M45)</f>
        <v>0</v>
      </c>
      <c r="M8" s="20"/>
    </row>
    <row r="9" spans="1:22" s="22" customFormat="1" ht="15.75" x14ac:dyDescent="0.25">
      <c r="A9" s="22" t="s">
        <v>285</v>
      </c>
      <c r="B9" s="53">
        <f>IFERROR(SUM(M48:M53),"")</f>
        <v>0</v>
      </c>
      <c r="M9" s="20"/>
    </row>
    <row r="10" spans="1:22" s="22" customFormat="1" ht="15.75" x14ac:dyDescent="0.25">
      <c r="A10" s="22" t="s">
        <v>286</v>
      </c>
      <c r="B10" s="53">
        <f>IFERROR(SUM(B8:B9),"")</f>
        <v>0</v>
      </c>
      <c r="G10" s="51"/>
      <c r="M10" s="20"/>
    </row>
    <row r="11" spans="1:22" s="22" customFormat="1" x14ac:dyDescent="0.25">
      <c r="M11" s="20"/>
    </row>
    <row r="12" spans="1:22" x14ac:dyDescent="0.25">
      <c r="B12" t="s">
        <v>271</v>
      </c>
      <c r="C12" t="s">
        <v>272</v>
      </c>
      <c r="D12" t="s">
        <v>273</v>
      </c>
      <c r="F12" s="21"/>
    </row>
    <row r="13" spans="1:22" x14ac:dyDescent="0.25">
      <c r="A13" t="s">
        <v>269</v>
      </c>
      <c r="B13" s="43"/>
      <c r="C13" s="44"/>
      <c r="D13" s="44"/>
      <c r="F13" s="21" t="str">
        <f>IFERROR(VLOOKUP(Calculation!B13,Rates!A:C,3,FALSE),"")</f>
        <v/>
      </c>
      <c r="K13" s="24">
        <v>42385</v>
      </c>
      <c r="L13" s="24">
        <v>42414</v>
      </c>
      <c r="M13" s="24">
        <v>42444</v>
      </c>
      <c r="N13" s="24">
        <v>42475</v>
      </c>
      <c r="O13" s="24">
        <v>42506</v>
      </c>
      <c r="P13" s="24">
        <v>42536</v>
      </c>
      <c r="Q13" s="24">
        <v>42567</v>
      </c>
      <c r="R13" s="24">
        <v>42598</v>
      </c>
      <c r="S13" s="24">
        <v>42628</v>
      </c>
      <c r="T13" s="24">
        <v>42659</v>
      </c>
      <c r="U13" s="24">
        <v>42689</v>
      </c>
      <c r="V13" s="24">
        <v>42720</v>
      </c>
    </row>
    <row r="14" spans="1:22" s="22" customFormat="1" x14ac:dyDescent="0.25">
      <c r="A14" s="22" t="s">
        <v>268</v>
      </c>
      <c r="B14" s="43"/>
      <c r="C14" s="44"/>
      <c r="D14" s="44"/>
      <c r="F14" s="21" t="str">
        <f>IFERROR(VLOOKUP(Calculation!B14,Rates!A:C,3,FALSE),"")</f>
        <v/>
      </c>
      <c r="K14" s="24"/>
      <c r="M14" s="20"/>
    </row>
    <row r="15" spans="1:22" s="22" customFormat="1" x14ac:dyDescent="0.25">
      <c r="A15" s="22" t="s">
        <v>270</v>
      </c>
      <c r="B15" s="43"/>
      <c r="C15" s="44"/>
      <c r="D15" s="44"/>
      <c r="F15" s="21" t="str">
        <f>IFERROR(VLOOKUP(Calculation!B15,Rates!A:C,3,FALSE),"")</f>
        <v/>
      </c>
      <c r="K15" s="24"/>
      <c r="M15" s="20"/>
    </row>
    <row r="16" spans="1:22" s="35" customFormat="1" x14ac:dyDescent="0.25">
      <c r="B16" s="47"/>
      <c r="C16" s="48"/>
      <c r="D16" s="48"/>
      <c r="F16" s="49"/>
      <c r="K16" s="36"/>
      <c r="M16" s="39"/>
    </row>
    <row r="17" spans="1:13" s="22" customFormat="1" x14ac:dyDescent="0.25">
      <c r="B17" s="22" t="s">
        <v>271</v>
      </c>
      <c r="C17" s="22" t="s">
        <v>272</v>
      </c>
      <c r="D17" s="22" t="s">
        <v>273</v>
      </c>
      <c r="E17" s="22" t="s">
        <v>283</v>
      </c>
      <c r="F17" s="21"/>
      <c r="K17" s="24"/>
      <c r="M17" s="20"/>
    </row>
    <row r="18" spans="1:13" x14ac:dyDescent="0.25">
      <c r="A18" t="s">
        <v>262</v>
      </c>
      <c r="B18" s="43"/>
      <c r="C18" s="44"/>
      <c r="D18" s="44"/>
      <c r="E18" s="45"/>
      <c r="F18" s="21" t="str">
        <f>IFERROR(VLOOKUP(Calculation!B18,Rates!A:D,4,FALSE),"")</f>
        <v/>
      </c>
      <c r="K18" s="24"/>
    </row>
    <row r="19" spans="1:13" x14ac:dyDescent="0.25">
      <c r="A19" t="s">
        <v>263</v>
      </c>
      <c r="B19" s="43"/>
      <c r="C19" s="44"/>
      <c r="D19" s="44"/>
      <c r="E19" s="45"/>
      <c r="F19" s="21" t="str">
        <f>IFERROR(VLOOKUP(Calculation!B19,Rates!A:D,4,FALSE),"")</f>
        <v/>
      </c>
      <c r="K19" s="24"/>
    </row>
    <row r="20" spans="1:13" x14ac:dyDescent="0.25">
      <c r="A20" s="22" t="s">
        <v>264</v>
      </c>
      <c r="B20" s="43"/>
      <c r="C20" s="46"/>
      <c r="D20" s="46"/>
      <c r="E20" s="45"/>
      <c r="F20" s="21" t="str">
        <f>IFERROR(VLOOKUP(Calculation!B20,Rates!A:D,4,FALSE),"")</f>
        <v/>
      </c>
      <c r="K20" s="24"/>
    </row>
    <row r="21" spans="1:13" x14ac:dyDescent="0.25">
      <c r="A21" s="22" t="s">
        <v>265</v>
      </c>
      <c r="B21" s="43"/>
      <c r="C21" s="46"/>
      <c r="D21" s="46"/>
      <c r="E21" s="45"/>
      <c r="F21" s="21" t="str">
        <f>IFERROR(VLOOKUP(Calculation!B21,Rates!A:D,4,FALSE),"")</f>
        <v/>
      </c>
      <c r="K21" s="24"/>
    </row>
    <row r="22" spans="1:13" x14ac:dyDescent="0.25">
      <c r="A22" s="22" t="s">
        <v>266</v>
      </c>
      <c r="B22" s="43"/>
      <c r="C22" s="46"/>
      <c r="D22" s="46"/>
      <c r="E22" s="45"/>
      <c r="F22" s="21"/>
      <c r="K22" s="24"/>
    </row>
    <row r="23" spans="1:13" x14ac:dyDescent="0.25">
      <c r="A23" s="22" t="s">
        <v>267</v>
      </c>
      <c r="B23" s="43"/>
      <c r="C23" s="46"/>
      <c r="D23" s="46"/>
      <c r="E23" s="45"/>
      <c r="F23" s="21" t="str">
        <f>IFERROR(VLOOKUP(Calculation!B23,Rates!A:D,4,FALSE),"")</f>
        <v/>
      </c>
      <c r="K23" s="24"/>
    </row>
    <row r="24" spans="1:13" x14ac:dyDescent="0.25">
      <c r="K24" s="24"/>
    </row>
    <row r="25" spans="1:13" s="25" customFormat="1" hidden="1" x14ac:dyDescent="0.25">
      <c r="C25" s="25" t="s">
        <v>250</v>
      </c>
      <c r="D25" s="25" t="s">
        <v>251</v>
      </c>
      <c r="E25" s="25" t="s">
        <v>252</v>
      </c>
      <c r="F25" s="25" t="s">
        <v>258</v>
      </c>
      <c r="G25" s="25" t="s">
        <v>259</v>
      </c>
      <c r="H25" s="25" t="s">
        <v>260</v>
      </c>
      <c r="I25" s="25" t="s">
        <v>261</v>
      </c>
      <c r="K25" s="26"/>
      <c r="M25" s="37"/>
    </row>
    <row r="26" spans="1:13" hidden="1" x14ac:dyDescent="0.25">
      <c r="A26" s="29" t="s">
        <v>275</v>
      </c>
      <c r="B26" s="29"/>
      <c r="C26" s="29" t="str">
        <f t="shared" ref="C26:E28" si="0">IF(AND($C13&lt;=K$13,$D13&gt;=K$13),$F13,"")</f>
        <v/>
      </c>
      <c r="D26" s="29" t="str">
        <f t="shared" si="0"/>
        <v/>
      </c>
      <c r="E26" s="29" t="str">
        <f t="shared" si="0"/>
        <v/>
      </c>
      <c r="F26" s="29" t="str">
        <f t="shared" ref="F26:I28" si="1">IF(AND($C13&lt;=S$13,$D13&gt;=S$13),$F13,"")</f>
        <v/>
      </c>
      <c r="G26" s="29" t="str">
        <f t="shared" si="1"/>
        <v/>
      </c>
      <c r="H26" s="29" t="str">
        <f t="shared" si="1"/>
        <v/>
      </c>
      <c r="I26" s="29" t="str">
        <f t="shared" si="1"/>
        <v/>
      </c>
      <c r="K26" s="24"/>
    </row>
    <row r="27" spans="1:13" hidden="1" x14ac:dyDescent="0.25">
      <c r="A27" s="29" t="s">
        <v>276</v>
      </c>
      <c r="B27" s="29"/>
      <c r="C27" s="29" t="str">
        <f t="shared" si="0"/>
        <v/>
      </c>
      <c r="D27" s="29" t="str">
        <f t="shared" si="0"/>
        <v/>
      </c>
      <c r="E27" s="29" t="str">
        <f t="shared" si="0"/>
        <v/>
      </c>
      <c r="F27" s="29" t="str">
        <f t="shared" si="1"/>
        <v/>
      </c>
      <c r="G27" s="29" t="str">
        <f t="shared" si="1"/>
        <v/>
      </c>
      <c r="H27" s="29" t="str">
        <f t="shared" si="1"/>
        <v/>
      </c>
      <c r="I27" s="29" t="str">
        <f t="shared" si="1"/>
        <v/>
      </c>
      <c r="K27" s="24"/>
    </row>
    <row r="28" spans="1:13" hidden="1" x14ac:dyDescent="0.25">
      <c r="A28" s="29" t="s">
        <v>277</v>
      </c>
      <c r="B28" s="29"/>
      <c r="C28" s="29" t="str">
        <f t="shared" si="0"/>
        <v/>
      </c>
      <c r="D28" s="29" t="str">
        <f t="shared" si="0"/>
        <v/>
      </c>
      <c r="E28" s="29" t="str">
        <f t="shared" si="0"/>
        <v/>
      </c>
      <c r="F28" s="29" t="str">
        <f t="shared" si="1"/>
        <v/>
      </c>
      <c r="G28" s="29" t="str">
        <f t="shared" si="1"/>
        <v/>
      </c>
      <c r="H28" s="29" t="str">
        <f t="shared" si="1"/>
        <v/>
      </c>
      <c r="I28" s="29" t="str">
        <f t="shared" si="1"/>
        <v/>
      </c>
      <c r="K28" s="24"/>
    </row>
    <row r="29" spans="1:13" s="27" customFormat="1" hidden="1" x14ac:dyDescent="0.25">
      <c r="A29" s="30" t="s">
        <v>278</v>
      </c>
      <c r="B29" s="31"/>
      <c r="C29" s="31">
        <f>SUM(C26:C28)</f>
        <v>0</v>
      </c>
      <c r="D29" s="31">
        <f t="shared" ref="D29:I29" si="2">SUM(D26:D28)</f>
        <v>0</v>
      </c>
      <c r="E29" s="31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2">
        <f t="shared" si="2"/>
        <v>0</v>
      </c>
      <c r="K29" s="33">
        <f>SUM(C29:I29)/12</f>
        <v>0</v>
      </c>
      <c r="M29" s="38"/>
    </row>
    <row r="30" spans="1:13" s="27" customFormat="1" hidden="1" x14ac:dyDescent="0.25">
      <c r="K30" s="28"/>
      <c r="M30" s="38"/>
    </row>
    <row r="31" spans="1:13" hidden="1" x14ac:dyDescent="0.25">
      <c r="A31" s="29" t="str">
        <f>IF(E18=0,"",E18)</f>
        <v/>
      </c>
      <c r="B31" s="29"/>
      <c r="C31" s="29" t="str">
        <f t="shared" ref="C31:E36" si="3">IF(AND($C18&lt;=K$13,$D18&gt;=K$13),$F18,"")</f>
        <v/>
      </c>
      <c r="D31" s="29" t="str">
        <f t="shared" si="3"/>
        <v/>
      </c>
      <c r="E31" s="29" t="str">
        <f t="shared" si="3"/>
        <v/>
      </c>
      <c r="F31" s="29" t="str">
        <f t="shared" ref="F31:I36" si="4">IF(AND($C18&lt;=S$13,$D18&gt;=S$13),$F18,"")</f>
        <v/>
      </c>
      <c r="G31" s="29" t="str">
        <f t="shared" si="4"/>
        <v/>
      </c>
      <c r="H31" s="29" t="str">
        <f t="shared" si="4"/>
        <v/>
      </c>
      <c r="I31" s="29" t="str">
        <f t="shared" si="4"/>
        <v/>
      </c>
      <c r="K31" s="24"/>
    </row>
    <row r="32" spans="1:13" hidden="1" x14ac:dyDescent="0.25">
      <c r="A32" s="29" t="str">
        <f t="shared" ref="A32:A36" si="5">IF(E19=0,"",E19)</f>
        <v/>
      </c>
      <c r="B32" s="29"/>
      <c r="C32" s="29" t="str">
        <f t="shared" si="3"/>
        <v/>
      </c>
      <c r="D32" s="29" t="str">
        <f t="shared" si="3"/>
        <v/>
      </c>
      <c r="E32" s="29" t="str">
        <f t="shared" si="3"/>
        <v/>
      </c>
      <c r="F32" s="29" t="str">
        <f t="shared" si="4"/>
        <v/>
      </c>
      <c r="G32" s="29" t="str">
        <f t="shared" si="4"/>
        <v/>
      </c>
      <c r="H32" s="29" t="str">
        <f t="shared" si="4"/>
        <v/>
      </c>
      <c r="I32" s="29" t="str">
        <f t="shared" si="4"/>
        <v/>
      </c>
      <c r="K32" s="24"/>
    </row>
    <row r="33" spans="1:13" hidden="1" x14ac:dyDescent="0.25">
      <c r="A33" s="29" t="str">
        <f t="shared" si="5"/>
        <v/>
      </c>
      <c r="B33" s="29"/>
      <c r="C33" s="29" t="str">
        <f t="shared" si="3"/>
        <v/>
      </c>
      <c r="D33" s="29" t="str">
        <f t="shared" si="3"/>
        <v/>
      </c>
      <c r="E33" s="29" t="str">
        <f t="shared" si="3"/>
        <v/>
      </c>
      <c r="F33" s="29" t="str">
        <f t="shared" si="4"/>
        <v/>
      </c>
      <c r="G33" s="29" t="str">
        <f t="shared" si="4"/>
        <v/>
      </c>
      <c r="H33" s="29" t="str">
        <f t="shared" si="4"/>
        <v/>
      </c>
      <c r="I33" s="29" t="str">
        <f t="shared" si="4"/>
        <v/>
      </c>
      <c r="K33" s="24"/>
    </row>
    <row r="34" spans="1:13" hidden="1" x14ac:dyDescent="0.25">
      <c r="A34" s="29" t="str">
        <f t="shared" si="5"/>
        <v/>
      </c>
      <c r="B34" s="29"/>
      <c r="C34" s="29" t="str">
        <f t="shared" si="3"/>
        <v/>
      </c>
      <c r="D34" s="29" t="str">
        <f t="shared" si="3"/>
        <v/>
      </c>
      <c r="E34" s="29" t="str">
        <f t="shared" si="3"/>
        <v/>
      </c>
      <c r="F34" s="29" t="str">
        <f t="shared" si="4"/>
        <v/>
      </c>
      <c r="G34" s="29" t="str">
        <f t="shared" si="4"/>
        <v/>
      </c>
      <c r="H34" s="29" t="str">
        <f t="shared" si="4"/>
        <v/>
      </c>
      <c r="I34" s="29" t="str">
        <f t="shared" si="4"/>
        <v/>
      </c>
      <c r="K34" s="24"/>
    </row>
    <row r="35" spans="1:13" hidden="1" x14ac:dyDescent="0.25">
      <c r="A35" s="29" t="str">
        <f t="shared" si="5"/>
        <v/>
      </c>
      <c r="B35" s="29"/>
      <c r="C35" s="29" t="str">
        <f t="shared" si="3"/>
        <v/>
      </c>
      <c r="D35" s="29" t="str">
        <f t="shared" si="3"/>
        <v/>
      </c>
      <c r="E35" s="29" t="str">
        <f t="shared" si="3"/>
        <v/>
      </c>
      <c r="F35" s="29" t="str">
        <f t="shared" si="4"/>
        <v/>
      </c>
      <c r="G35" s="29" t="str">
        <f t="shared" si="4"/>
        <v/>
      </c>
      <c r="H35" s="29" t="str">
        <f t="shared" si="4"/>
        <v/>
      </c>
      <c r="I35" s="29" t="str">
        <f t="shared" si="4"/>
        <v/>
      </c>
      <c r="K35" s="24"/>
    </row>
    <row r="36" spans="1:13" hidden="1" x14ac:dyDescent="0.25">
      <c r="A36" s="29" t="str">
        <f t="shared" si="5"/>
        <v/>
      </c>
      <c r="B36" s="29"/>
      <c r="C36" s="29" t="str">
        <f t="shared" si="3"/>
        <v/>
      </c>
      <c r="D36" s="29" t="str">
        <f t="shared" si="3"/>
        <v/>
      </c>
      <c r="E36" s="29" t="str">
        <f t="shared" si="3"/>
        <v/>
      </c>
      <c r="F36" s="29" t="str">
        <f t="shared" si="4"/>
        <v/>
      </c>
      <c r="G36" s="29" t="str">
        <f t="shared" si="4"/>
        <v/>
      </c>
      <c r="H36" s="29" t="str">
        <f t="shared" si="4"/>
        <v/>
      </c>
      <c r="I36" s="29" t="str">
        <f t="shared" si="4"/>
        <v/>
      </c>
      <c r="K36" s="24"/>
    </row>
    <row r="37" spans="1:13" s="22" customFormat="1" hidden="1" x14ac:dyDescent="0.25">
      <c r="A37" s="29"/>
      <c r="B37" s="29"/>
      <c r="C37" s="29"/>
      <c r="D37" s="29"/>
      <c r="E37" s="29"/>
      <c r="F37" s="29"/>
      <c r="G37" s="29"/>
      <c r="H37" s="29"/>
      <c r="I37" s="29"/>
      <c r="K37" s="24"/>
      <c r="M37" s="20"/>
    </row>
    <row r="38" spans="1:13" s="35" customFormat="1" hidden="1" x14ac:dyDescent="0.25">
      <c r="K38" s="36"/>
      <c r="M38" s="39"/>
    </row>
    <row r="39" spans="1:13" hidden="1" x14ac:dyDescent="0.25">
      <c r="A39" t="s">
        <v>279</v>
      </c>
      <c r="K39" s="24" t="s">
        <v>280</v>
      </c>
    </row>
    <row r="40" spans="1:13" hidden="1" x14ac:dyDescent="0.25">
      <c r="A40" s="29" t="str">
        <f t="shared" ref="A40:A45" si="6">A31</f>
        <v/>
      </c>
      <c r="B40" s="29"/>
      <c r="C40" s="29" t="str">
        <f>IF(C31&lt;&gt;"",C$29,"")</f>
        <v/>
      </c>
      <c r="D40" s="29" t="str">
        <f t="shared" ref="D40:I40" si="7">IF(D31&lt;&gt;"",D$29,"")</f>
        <v/>
      </c>
      <c r="E40" s="29" t="str">
        <f t="shared" si="7"/>
        <v/>
      </c>
      <c r="F40" s="29" t="str">
        <f t="shared" si="7"/>
        <v/>
      </c>
      <c r="G40" s="29" t="str">
        <f t="shared" si="7"/>
        <v/>
      </c>
      <c r="H40" s="29" t="str">
        <f t="shared" si="7"/>
        <v/>
      </c>
      <c r="I40" s="29" t="str">
        <f t="shared" si="7"/>
        <v/>
      </c>
      <c r="K40" s="34" t="str">
        <f t="shared" ref="K40:K45" si="8">IFERROR(SUM(C40:I40)/L40,"")</f>
        <v/>
      </c>
      <c r="L40" s="22">
        <f t="shared" ref="L40:L45" si="9">COUNTIF(C40:I40,"&lt;&gt;""")-COUNTBLANK(C40:I40)</f>
        <v>0</v>
      </c>
      <c r="M40" s="20" t="str">
        <f t="shared" ref="M40:M45" si="10">IFERROR(K40*A40,"")</f>
        <v/>
      </c>
    </row>
    <row r="41" spans="1:13" hidden="1" x14ac:dyDescent="0.25">
      <c r="A41" s="29" t="str">
        <f t="shared" si="6"/>
        <v/>
      </c>
      <c r="B41" s="29"/>
      <c r="C41" s="29" t="str">
        <f t="shared" ref="C41:I41" si="11">IF(C32&lt;&gt;"",C$29,"")</f>
        <v/>
      </c>
      <c r="D41" s="29" t="str">
        <f t="shared" si="11"/>
        <v/>
      </c>
      <c r="E41" s="29" t="str">
        <f t="shared" si="11"/>
        <v/>
      </c>
      <c r="F41" s="29" t="str">
        <f t="shared" si="11"/>
        <v/>
      </c>
      <c r="G41" s="29" t="str">
        <f t="shared" si="11"/>
        <v/>
      </c>
      <c r="H41" s="29" t="str">
        <f t="shared" si="11"/>
        <v/>
      </c>
      <c r="I41" s="29" t="str">
        <f t="shared" si="11"/>
        <v/>
      </c>
      <c r="K41" s="34" t="str">
        <f t="shared" si="8"/>
        <v/>
      </c>
      <c r="L41" s="22">
        <f t="shared" si="9"/>
        <v>0</v>
      </c>
      <c r="M41" s="20" t="str">
        <f t="shared" si="10"/>
        <v/>
      </c>
    </row>
    <row r="42" spans="1:13" hidden="1" x14ac:dyDescent="0.25">
      <c r="A42" s="29" t="str">
        <f t="shared" si="6"/>
        <v/>
      </c>
      <c r="B42" s="29"/>
      <c r="C42" s="29" t="str">
        <f t="shared" ref="C42:I42" si="12">IF(C33&lt;&gt;"",C$29,"")</f>
        <v/>
      </c>
      <c r="D42" s="29" t="str">
        <f t="shared" si="12"/>
        <v/>
      </c>
      <c r="E42" s="29" t="str">
        <f t="shared" si="12"/>
        <v/>
      </c>
      <c r="F42" s="29" t="str">
        <f t="shared" si="12"/>
        <v/>
      </c>
      <c r="G42" s="29" t="str">
        <f t="shared" si="12"/>
        <v/>
      </c>
      <c r="H42" s="29" t="str">
        <f t="shared" si="12"/>
        <v/>
      </c>
      <c r="I42" s="29" t="str">
        <f t="shared" si="12"/>
        <v/>
      </c>
      <c r="K42" s="34" t="str">
        <f t="shared" si="8"/>
        <v/>
      </c>
      <c r="L42" s="22">
        <f t="shared" si="9"/>
        <v>0</v>
      </c>
      <c r="M42" s="20" t="str">
        <f t="shared" si="10"/>
        <v/>
      </c>
    </row>
    <row r="43" spans="1:13" hidden="1" x14ac:dyDescent="0.25">
      <c r="A43" s="29" t="str">
        <f t="shared" si="6"/>
        <v/>
      </c>
      <c r="B43" s="29"/>
      <c r="C43" s="29" t="str">
        <f t="shared" ref="C43:I43" si="13">IF(C34&lt;&gt;"",C$29,"")</f>
        <v/>
      </c>
      <c r="D43" s="29" t="str">
        <f t="shared" si="13"/>
        <v/>
      </c>
      <c r="E43" s="29" t="str">
        <f t="shared" si="13"/>
        <v/>
      </c>
      <c r="F43" s="29" t="str">
        <f t="shared" si="13"/>
        <v/>
      </c>
      <c r="G43" s="29" t="str">
        <f t="shared" si="13"/>
        <v/>
      </c>
      <c r="H43" s="29" t="str">
        <f t="shared" si="13"/>
        <v/>
      </c>
      <c r="I43" s="29" t="str">
        <f t="shared" si="13"/>
        <v/>
      </c>
      <c r="K43" s="34" t="str">
        <f t="shared" si="8"/>
        <v/>
      </c>
      <c r="L43" s="22">
        <f t="shared" si="9"/>
        <v>0</v>
      </c>
      <c r="M43" s="20" t="str">
        <f t="shared" si="10"/>
        <v/>
      </c>
    </row>
    <row r="44" spans="1:13" hidden="1" x14ac:dyDescent="0.25">
      <c r="A44" s="29" t="str">
        <f t="shared" si="6"/>
        <v/>
      </c>
      <c r="B44" s="29"/>
      <c r="C44" s="29" t="str">
        <f t="shared" ref="C44:I44" si="14">IF(C35&lt;&gt;"",C$29,"")</f>
        <v/>
      </c>
      <c r="D44" s="29" t="str">
        <f t="shared" si="14"/>
        <v/>
      </c>
      <c r="E44" s="29" t="str">
        <f t="shared" si="14"/>
        <v/>
      </c>
      <c r="F44" s="29" t="str">
        <f t="shared" si="14"/>
        <v/>
      </c>
      <c r="G44" s="29" t="str">
        <f t="shared" si="14"/>
        <v/>
      </c>
      <c r="H44" s="29" t="str">
        <f t="shared" si="14"/>
        <v/>
      </c>
      <c r="I44" s="29" t="str">
        <f t="shared" si="14"/>
        <v/>
      </c>
      <c r="K44" s="34" t="str">
        <f t="shared" si="8"/>
        <v/>
      </c>
      <c r="L44" s="22">
        <f t="shared" si="9"/>
        <v>0</v>
      </c>
      <c r="M44" s="20" t="str">
        <f t="shared" si="10"/>
        <v/>
      </c>
    </row>
    <row r="45" spans="1:13" hidden="1" x14ac:dyDescent="0.25">
      <c r="A45" s="29" t="str">
        <f t="shared" si="6"/>
        <v/>
      </c>
      <c r="B45" s="29"/>
      <c r="C45" s="29" t="str">
        <f t="shared" ref="C45:I45" si="15">IF(C36&lt;&gt;"",C$29,"")</f>
        <v/>
      </c>
      <c r="D45" s="29" t="str">
        <f t="shared" si="15"/>
        <v/>
      </c>
      <c r="E45" s="29" t="str">
        <f t="shared" si="15"/>
        <v/>
      </c>
      <c r="F45" s="29" t="str">
        <f t="shared" si="15"/>
        <v/>
      </c>
      <c r="G45" s="29" t="str">
        <f t="shared" si="15"/>
        <v/>
      </c>
      <c r="H45" s="29" t="str">
        <f t="shared" si="15"/>
        <v/>
      </c>
      <c r="I45" s="29" t="str">
        <f t="shared" si="15"/>
        <v/>
      </c>
      <c r="K45" s="34" t="str">
        <f t="shared" si="8"/>
        <v/>
      </c>
      <c r="L45" s="22">
        <f t="shared" si="9"/>
        <v>0</v>
      </c>
      <c r="M45" s="20" t="str">
        <f t="shared" si="10"/>
        <v/>
      </c>
    </row>
    <row r="46" spans="1:13" hidden="1" x14ac:dyDescent="0.25"/>
    <row r="47" spans="1:13" hidden="1" x14ac:dyDescent="0.25">
      <c r="A47" t="s">
        <v>281</v>
      </c>
    </row>
    <row r="48" spans="1:13" hidden="1" x14ac:dyDescent="0.25">
      <c r="A48" s="29" t="str">
        <f>A40</f>
        <v/>
      </c>
      <c r="B48" s="29"/>
      <c r="C48" s="29" t="str">
        <f>IFERROR(IF(C31&gt;C$29,C31-C$29,""),"")</f>
        <v/>
      </c>
      <c r="D48" s="29" t="str">
        <f t="shared" ref="D48:I48" si="16">IFERROR(IF(D31&gt;D$29,D31-D$29,""),"")</f>
        <v/>
      </c>
      <c r="E48" s="29" t="str">
        <f t="shared" si="16"/>
        <v/>
      </c>
      <c r="F48" s="29" t="str">
        <f t="shared" si="16"/>
        <v/>
      </c>
      <c r="G48" s="29" t="str">
        <f t="shared" si="16"/>
        <v/>
      </c>
      <c r="H48" s="29" t="str">
        <f t="shared" si="16"/>
        <v/>
      </c>
      <c r="I48" s="29" t="str">
        <f t="shared" si="16"/>
        <v/>
      </c>
      <c r="K48" s="40" t="str">
        <f t="shared" ref="K48:K53" si="17">IFERROR(SUM(B48:I48)/L40,"")</f>
        <v/>
      </c>
      <c r="M48" s="20" t="str">
        <f t="shared" ref="M48:M53" si="18">IFERROR(K48*A48,"")</f>
        <v/>
      </c>
    </row>
    <row r="49" spans="1:13" hidden="1" x14ac:dyDescent="0.25">
      <c r="A49" s="29" t="str">
        <f t="shared" ref="A49:A53" si="19">A41</f>
        <v/>
      </c>
      <c r="B49" s="29"/>
      <c r="C49" s="29" t="str">
        <f>IFERROR(IF(C32&gt;C$29,C32-C$29,""),"")</f>
        <v/>
      </c>
      <c r="D49" s="29" t="str">
        <f t="shared" ref="D49:I49" si="20">IFERROR(IF(D32&gt;D$29,D32-D$29,""),"")</f>
        <v/>
      </c>
      <c r="E49" s="29" t="str">
        <f t="shared" si="20"/>
        <v/>
      </c>
      <c r="F49" s="29" t="str">
        <f t="shared" si="20"/>
        <v/>
      </c>
      <c r="G49" s="29" t="str">
        <f t="shared" si="20"/>
        <v/>
      </c>
      <c r="H49" s="29" t="str">
        <f t="shared" si="20"/>
        <v/>
      </c>
      <c r="I49" s="29" t="str">
        <f t="shared" si="20"/>
        <v/>
      </c>
      <c r="K49" s="40" t="str">
        <f t="shared" si="17"/>
        <v/>
      </c>
      <c r="M49" s="20" t="str">
        <f t="shared" si="18"/>
        <v/>
      </c>
    </row>
    <row r="50" spans="1:13" hidden="1" x14ac:dyDescent="0.25">
      <c r="A50" s="29" t="str">
        <f t="shared" si="19"/>
        <v/>
      </c>
      <c r="B50" s="29"/>
      <c r="C50" s="29" t="str">
        <f t="shared" ref="C50:I50" si="21">IFERROR(IF(C33&gt;C$29,C33-C$29,""),"")</f>
        <v/>
      </c>
      <c r="D50" s="29" t="str">
        <f t="shared" si="21"/>
        <v/>
      </c>
      <c r="E50" s="29" t="str">
        <f t="shared" si="21"/>
        <v/>
      </c>
      <c r="F50" s="29" t="str">
        <f t="shared" si="21"/>
        <v/>
      </c>
      <c r="G50" s="29" t="str">
        <f t="shared" si="21"/>
        <v/>
      </c>
      <c r="H50" s="29" t="str">
        <f t="shared" si="21"/>
        <v/>
      </c>
      <c r="I50" s="29" t="str">
        <f t="shared" si="21"/>
        <v/>
      </c>
      <c r="K50" s="40" t="str">
        <f t="shared" si="17"/>
        <v/>
      </c>
      <c r="M50" s="20" t="str">
        <f t="shared" si="18"/>
        <v/>
      </c>
    </row>
    <row r="51" spans="1:13" hidden="1" x14ac:dyDescent="0.25">
      <c r="A51" s="29" t="str">
        <f t="shared" si="19"/>
        <v/>
      </c>
      <c r="B51" s="29"/>
      <c r="C51" s="29" t="str">
        <f t="shared" ref="C51:I51" si="22">IFERROR(IF(C34&gt;C$29,C34-C$29,""),"")</f>
        <v/>
      </c>
      <c r="D51" s="29" t="str">
        <f t="shared" si="22"/>
        <v/>
      </c>
      <c r="E51" s="29" t="str">
        <f t="shared" si="22"/>
        <v/>
      </c>
      <c r="F51" s="29" t="str">
        <f t="shared" si="22"/>
        <v/>
      </c>
      <c r="G51" s="29" t="str">
        <f t="shared" si="22"/>
        <v/>
      </c>
      <c r="H51" s="29" t="str">
        <f t="shared" si="22"/>
        <v/>
      </c>
      <c r="I51" s="29" t="str">
        <f t="shared" si="22"/>
        <v/>
      </c>
      <c r="K51" s="40" t="str">
        <f t="shared" si="17"/>
        <v/>
      </c>
      <c r="M51" s="20" t="str">
        <f t="shared" si="18"/>
        <v/>
      </c>
    </row>
    <row r="52" spans="1:13" hidden="1" x14ac:dyDescent="0.25">
      <c r="A52" s="29" t="str">
        <f t="shared" si="19"/>
        <v/>
      </c>
      <c r="B52" s="29"/>
      <c r="C52" s="29" t="str">
        <f t="shared" ref="C52:I52" si="23">IFERROR(IF(C35&gt;C$29,C35-C$29,""),"")</f>
        <v/>
      </c>
      <c r="D52" s="29" t="str">
        <f t="shared" si="23"/>
        <v/>
      </c>
      <c r="E52" s="29" t="str">
        <f t="shared" si="23"/>
        <v/>
      </c>
      <c r="F52" s="29" t="str">
        <f t="shared" si="23"/>
        <v/>
      </c>
      <c r="G52" s="29" t="str">
        <f t="shared" si="23"/>
        <v/>
      </c>
      <c r="H52" s="29" t="str">
        <f t="shared" si="23"/>
        <v/>
      </c>
      <c r="I52" s="29" t="str">
        <f t="shared" si="23"/>
        <v/>
      </c>
      <c r="K52" s="40" t="str">
        <f t="shared" si="17"/>
        <v/>
      </c>
      <c r="M52" s="20" t="str">
        <f t="shared" si="18"/>
        <v/>
      </c>
    </row>
    <row r="53" spans="1:13" hidden="1" x14ac:dyDescent="0.25">
      <c r="A53" s="29" t="str">
        <f t="shared" si="19"/>
        <v/>
      </c>
      <c r="B53" s="29"/>
      <c r="C53" s="29" t="str">
        <f t="shared" ref="C53:I53" si="24">IFERROR(IF(C36&gt;C$29,C36-C$29,""),"")</f>
        <v/>
      </c>
      <c r="D53" s="29" t="str">
        <f t="shared" si="24"/>
        <v/>
      </c>
      <c r="E53" s="29" t="str">
        <f t="shared" si="24"/>
        <v/>
      </c>
      <c r="F53" s="29" t="str">
        <f t="shared" si="24"/>
        <v/>
      </c>
      <c r="G53" s="29" t="str">
        <f t="shared" si="24"/>
        <v/>
      </c>
      <c r="H53" s="29" t="str">
        <f t="shared" si="24"/>
        <v/>
      </c>
      <c r="I53" s="29" t="str">
        <f t="shared" si="24"/>
        <v/>
      </c>
      <c r="K53" s="40" t="str">
        <f t="shared" si="17"/>
        <v/>
      </c>
      <c r="M53" s="20" t="str">
        <f t="shared" si="18"/>
        <v/>
      </c>
    </row>
    <row r="54" spans="1:13" hidden="1" x14ac:dyDescent="0.25"/>
    <row r="55" spans="1:13" hidden="1" x14ac:dyDescent="0.25"/>
    <row r="56" spans="1:13" hidden="1" x14ac:dyDescent="0.25"/>
  </sheetData>
  <mergeCells count="1">
    <mergeCell ref="B5:E5"/>
  </mergeCell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B22" sqref="B22"/>
    </sheetView>
  </sheetViews>
  <sheetFormatPr defaultRowHeight="15" x14ac:dyDescent="0.25"/>
  <cols>
    <col min="2" max="2" width="56.42578125" bestFit="1" customWidth="1"/>
  </cols>
  <sheetData>
    <row r="1" spans="1:4" ht="24.75" x14ac:dyDescent="0.25">
      <c r="A1" s="2" t="s">
        <v>0</v>
      </c>
      <c r="B1" s="3" t="s">
        <v>1</v>
      </c>
    </row>
    <row r="2" spans="1:4" x14ac:dyDescent="0.25">
      <c r="A2" s="4" t="s">
        <v>36</v>
      </c>
      <c r="B2" s="4" t="s">
        <v>2</v>
      </c>
      <c r="D2" s="23"/>
    </row>
    <row r="3" spans="1:4" x14ac:dyDescent="0.25">
      <c r="A3" s="5" t="s">
        <v>37</v>
      </c>
      <c r="B3" s="5" t="s">
        <v>3</v>
      </c>
      <c r="C3" s="21">
        <v>1.7000000000000001E-2</v>
      </c>
      <c r="D3" s="23">
        <v>0.01</v>
      </c>
    </row>
    <row r="4" spans="1:4" x14ac:dyDescent="0.25">
      <c r="A4" s="5" t="s">
        <v>38</v>
      </c>
      <c r="B4" s="5" t="s">
        <v>4</v>
      </c>
      <c r="C4" s="21">
        <v>1.7000000000000001E-2</v>
      </c>
      <c r="D4" s="23">
        <v>0.01</v>
      </c>
    </row>
    <row r="5" spans="1:4" x14ac:dyDescent="0.25">
      <c r="A5" s="5" t="s">
        <v>39</v>
      </c>
      <c r="B5" s="5" t="s">
        <v>5</v>
      </c>
      <c r="C5" s="21">
        <v>1.7000000000000001E-2</v>
      </c>
      <c r="D5" s="23">
        <v>0.01</v>
      </c>
    </row>
    <row r="6" spans="1:4" x14ac:dyDescent="0.25">
      <c r="A6" s="5" t="s">
        <v>40</v>
      </c>
      <c r="B6" s="5" t="s">
        <v>6</v>
      </c>
      <c r="C6" s="21">
        <v>1.7000000000000001E-2</v>
      </c>
      <c r="D6" s="23">
        <v>0</v>
      </c>
    </row>
    <row r="7" spans="1:4" x14ac:dyDescent="0.25">
      <c r="A7" s="5" t="s">
        <v>41</v>
      </c>
      <c r="B7" s="5" t="s">
        <v>7</v>
      </c>
      <c r="C7" s="21">
        <v>1.7000000000000001E-2</v>
      </c>
      <c r="D7" s="23">
        <v>0.01</v>
      </c>
    </row>
    <row r="8" spans="1:4" x14ac:dyDescent="0.25">
      <c r="A8" s="5" t="s">
        <v>42</v>
      </c>
      <c r="B8" s="5" t="s">
        <v>8</v>
      </c>
      <c r="C8" s="21">
        <v>1.7000000000000001E-2</v>
      </c>
      <c r="D8" s="23">
        <v>0.01</v>
      </c>
    </row>
    <row r="9" spans="1:4" x14ac:dyDescent="0.25">
      <c r="A9" s="4"/>
      <c r="B9" s="4"/>
      <c r="D9" s="23"/>
    </row>
    <row r="10" spans="1:4" x14ac:dyDescent="0.25">
      <c r="A10" s="4" t="s">
        <v>43</v>
      </c>
      <c r="B10" s="6" t="s">
        <v>9</v>
      </c>
    </row>
    <row r="11" spans="1:4" x14ac:dyDescent="0.25">
      <c r="A11" s="5" t="s">
        <v>44</v>
      </c>
      <c r="B11" s="5" t="s">
        <v>10</v>
      </c>
      <c r="C11" s="1">
        <v>1.4999999999999999E-2</v>
      </c>
      <c r="D11" s="1">
        <v>0.01</v>
      </c>
    </row>
    <row r="12" spans="1:4" x14ac:dyDescent="0.25">
      <c r="A12" s="5" t="s">
        <v>45</v>
      </c>
      <c r="B12" s="5" t="s">
        <v>11</v>
      </c>
      <c r="C12" s="1">
        <v>1.4999999999999999E-2</v>
      </c>
      <c r="D12" s="1">
        <v>0.01</v>
      </c>
    </row>
    <row r="13" spans="1:4" x14ac:dyDescent="0.25">
      <c r="A13" s="5" t="s">
        <v>46</v>
      </c>
      <c r="B13" s="5" t="s">
        <v>12</v>
      </c>
      <c r="C13" s="1">
        <v>1.4999999999999999E-2</v>
      </c>
      <c r="D13" s="1">
        <v>0.01</v>
      </c>
    </row>
    <row r="14" spans="1:4" x14ac:dyDescent="0.25">
      <c r="A14" s="5" t="s">
        <v>47</v>
      </c>
      <c r="B14" s="7" t="s">
        <v>13</v>
      </c>
      <c r="C14" s="1">
        <v>1.4999999999999999E-2</v>
      </c>
      <c r="D14" s="1">
        <v>0.01</v>
      </c>
    </row>
    <row r="15" spans="1:4" x14ac:dyDescent="0.25">
      <c r="A15" s="5" t="s">
        <v>48</v>
      </c>
      <c r="B15" s="5" t="s">
        <v>14</v>
      </c>
      <c r="C15" s="1">
        <v>1.4999999999999999E-2</v>
      </c>
      <c r="D15" s="1">
        <v>0.01</v>
      </c>
    </row>
    <row r="16" spans="1:4" x14ac:dyDescent="0.25">
      <c r="A16" s="5" t="s">
        <v>49</v>
      </c>
      <c r="B16" s="5" t="s">
        <v>15</v>
      </c>
      <c r="C16" s="1">
        <v>1.4999999999999999E-2</v>
      </c>
      <c r="D16" s="1">
        <v>0.01</v>
      </c>
    </row>
    <row r="17" spans="1:4" x14ac:dyDescent="0.25">
      <c r="A17" s="5" t="s">
        <v>50</v>
      </c>
      <c r="B17" s="5" t="s">
        <v>16</v>
      </c>
      <c r="C17" s="1">
        <v>1.4999999999999999E-2</v>
      </c>
      <c r="D17" s="1">
        <v>0.01</v>
      </c>
    </row>
    <row r="18" spans="1:4" x14ac:dyDescent="0.25">
      <c r="A18" s="5" t="s">
        <v>51</v>
      </c>
      <c r="B18" s="5" t="s">
        <v>17</v>
      </c>
      <c r="C18" s="1">
        <v>1.4999999999999999E-2</v>
      </c>
      <c r="D18" s="1">
        <v>0.01</v>
      </c>
    </row>
    <row r="19" spans="1:4" x14ac:dyDescent="0.25">
      <c r="A19" s="5" t="s">
        <v>52</v>
      </c>
      <c r="B19" s="5" t="s">
        <v>18</v>
      </c>
      <c r="C19" s="1">
        <v>1.4999999999999999E-2</v>
      </c>
      <c r="D19" s="1">
        <v>0.01</v>
      </c>
    </row>
    <row r="20" spans="1:4" x14ac:dyDescent="0.25">
      <c r="A20" s="5" t="s">
        <v>53</v>
      </c>
      <c r="B20" s="5" t="s">
        <v>19</v>
      </c>
      <c r="C20" s="1">
        <v>1.4999999999999999E-2</v>
      </c>
      <c r="D20" s="1">
        <v>0.01</v>
      </c>
    </row>
    <row r="21" spans="1:4" x14ac:dyDescent="0.25">
      <c r="A21" s="5" t="s">
        <v>54</v>
      </c>
      <c r="B21" s="5" t="s">
        <v>20</v>
      </c>
      <c r="C21" s="1">
        <v>1.4999999999999999E-2</v>
      </c>
      <c r="D21" s="1">
        <v>0.01</v>
      </c>
    </row>
    <row r="22" spans="1:4" x14ac:dyDescent="0.25">
      <c r="A22" s="5"/>
      <c r="B22" s="5"/>
    </row>
    <row r="23" spans="1:4" x14ac:dyDescent="0.25">
      <c r="A23" s="4" t="s">
        <v>55</v>
      </c>
      <c r="B23" s="4" t="s">
        <v>21</v>
      </c>
    </row>
    <row r="24" spans="1:4" x14ac:dyDescent="0.25">
      <c r="A24" s="5" t="s">
        <v>56</v>
      </c>
      <c r="B24" s="5" t="s">
        <v>22</v>
      </c>
      <c r="C24" s="1">
        <v>1.4999999999999999E-2</v>
      </c>
      <c r="D24" s="1">
        <v>5.0000000000000001E-3</v>
      </c>
    </row>
    <row r="25" spans="1:4" x14ac:dyDescent="0.25">
      <c r="A25" s="5" t="s">
        <v>57</v>
      </c>
      <c r="B25" s="5" t="s">
        <v>23</v>
      </c>
      <c r="C25" s="1">
        <v>1.4999999999999999E-2</v>
      </c>
      <c r="D25" s="1">
        <v>0.01</v>
      </c>
    </row>
    <row r="26" spans="1:4" x14ac:dyDescent="0.25">
      <c r="A26" s="5" t="s">
        <v>58</v>
      </c>
      <c r="B26" s="5" t="s">
        <v>24</v>
      </c>
      <c r="C26" s="1">
        <v>1.4999999999999999E-2</v>
      </c>
      <c r="D26" s="1">
        <v>0.01</v>
      </c>
    </row>
    <row r="27" spans="1:4" x14ac:dyDescent="0.25">
      <c r="A27" s="5" t="s">
        <v>59</v>
      </c>
      <c r="B27" s="5" t="s">
        <v>25</v>
      </c>
      <c r="C27" s="1">
        <v>1.4999999999999999E-2</v>
      </c>
      <c r="D27" s="1">
        <v>0.01</v>
      </c>
    </row>
    <row r="28" spans="1:4" x14ac:dyDescent="0.25">
      <c r="A28" s="5"/>
      <c r="B28" s="5"/>
    </row>
    <row r="29" spans="1:4" x14ac:dyDescent="0.25">
      <c r="A29" s="4" t="s">
        <v>60</v>
      </c>
      <c r="B29" s="4" t="s">
        <v>26</v>
      </c>
      <c r="C29" s="1"/>
    </row>
    <row r="30" spans="1:4" x14ac:dyDescent="0.25">
      <c r="A30" s="5" t="s">
        <v>61</v>
      </c>
      <c r="B30" s="5" t="s">
        <v>27</v>
      </c>
      <c r="C30" s="1">
        <v>1.7000000000000001E-2</v>
      </c>
      <c r="D30" s="1">
        <v>0.01</v>
      </c>
    </row>
    <row r="31" spans="1:4" x14ac:dyDescent="0.25">
      <c r="A31" s="5" t="s">
        <v>62</v>
      </c>
      <c r="B31" s="5" t="s">
        <v>28</v>
      </c>
      <c r="C31" s="1">
        <v>1.7000000000000001E-2</v>
      </c>
      <c r="D31" s="1">
        <v>0.01</v>
      </c>
    </row>
    <row r="32" spans="1:4" x14ac:dyDescent="0.25">
      <c r="A32" s="5" t="s">
        <v>63</v>
      </c>
      <c r="B32" s="5" t="s">
        <v>29</v>
      </c>
      <c r="C32" s="1">
        <v>1.7000000000000001E-2</v>
      </c>
      <c r="D32" s="1">
        <v>0.01</v>
      </c>
    </row>
    <row r="33" spans="1:4" x14ac:dyDescent="0.25">
      <c r="A33" s="5" t="s">
        <v>64</v>
      </c>
      <c r="B33" s="5" t="s">
        <v>30</v>
      </c>
      <c r="C33" s="1">
        <v>1.7000000000000001E-2</v>
      </c>
      <c r="D33" s="1">
        <v>0.01</v>
      </c>
    </row>
    <row r="34" spans="1:4" x14ac:dyDescent="0.25">
      <c r="A34" s="5" t="s">
        <v>65</v>
      </c>
      <c r="B34" s="5" t="s">
        <v>31</v>
      </c>
      <c r="C34" s="1">
        <v>1.7000000000000001E-2</v>
      </c>
      <c r="D34" s="1">
        <v>0.01</v>
      </c>
    </row>
    <row r="35" spans="1:4" x14ac:dyDescent="0.25">
      <c r="A35" s="5" t="s">
        <v>66</v>
      </c>
      <c r="B35" s="5" t="s">
        <v>32</v>
      </c>
      <c r="C35" s="1">
        <v>1.7000000000000001E-2</v>
      </c>
      <c r="D35" s="1">
        <v>0.01</v>
      </c>
    </row>
    <row r="36" spans="1:4" x14ac:dyDescent="0.25">
      <c r="A36" s="5" t="s">
        <v>67</v>
      </c>
      <c r="B36" s="5" t="s">
        <v>33</v>
      </c>
      <c r="C36" s="1">
        <v>1.7000000000000001E-2</v>
      </c>
      <c r="D36" s="1">
        <v>0.01</v>
      </c>
    </row>
    <row r="37" spans="1:4" x14ac:dyDescent="0.25">
      <c r="A37" s="5"/>
      <c r="B37" s="5"/>
    </row>
    <row r="38" spans="1:4" x14ac:dyDescent="0.25">
      <c r="A38" s="4" t="s">
        <v>68</v>
      </c>
      <c r="B38" s="4" t="s">
        <v>34</v>
      </c>
      <c r="C38" s="1"/>
    </row>
    <row r="39" spans="1:4" x14ac:dyDescent="0.25">
      <c r="A39" s="5" t="s">
        <v>69</v>
      </c>
      <c r="B39" s="5" t="s">
        <v>35</v>
      </c>
      <c r="C39" s="1">
        <v>1.2999999999999999E-2</v>
      </c>
      <c r="D39" s="1">
        <v>0.01</v>
      </c>
    </row>
    <row r="40" spans="1:4" x14ac:dyDescent="0.25">
      <c r="A40" s="5" t="s">
        <v>70</v>
      </c>
      <c r="B40" s="5" t="s">
        <v>71</v>
      </c>
      <c r="C40" s="1">
        <v>1.2999999999999999E-2</v>
      </c>
      <c r="D40" s="1">
        <v>0.01</v>
      </c>
    </row>
    <row r="41" spans="1:4" x14ac:dyDescent="0.25">
      <c r="A41" s="5" t="s">
        <v>72</v>
      </c>
      <c r="B41" s="5" t="s">
        <v>73</v>
      </c>
      <c r="C41" s="1">
        <v>1.2999999999999999E-2</v>
      </c>
      <c r="D41" s="1">
        <v>0.01</v>
      </c>
    </row>
    <row r="42" spans="1:4" x14ac:dyDescent="0.25">
      <c r="A42" s="5" t="s">
        <v>74</v>
      </c>
      <c r="B42" s="5" t="s">
        <v>75</v>
      </c>
      <c r="C42" s="1">
        <v>1.2999999999999999E-2</v>
      </c>
      <c r="D42" s="1">
        <v>0.01</v>
      </c>
    </row>
    <row r="43" spans="1:4" x14ac:dyDescent="0.25">
      <c r="A43" s="5" t="s">
        <v>76</v>
      </c>
      <c r="B43" s="5" t="s">
        <v>77</v>
      </c>
      <c r="C43" s="1">
        <v>1.2999999999999999E-2</v>
      </c>
      <c r="D43" s="1">
        <v>0.01</v>
      </c>
    </row>
    <row r="44" spans="1:4" x14ac:dyDescent="0.25">
      <c r="A44" s="5" t="s">
        <v>78</v>
      </c>
      <c r="B44" s="5" t="s">
        <v>79</v>
      </c>
      <c r="C44" s="1">
        <v>1.2999999999999999E-2</v>
      </c>
      <c r="D44" s="1">
        <v>0.01</v>
      </c>
    </row>
    <row r="45" spans="1:4" x14ac:dyDescent="0.25">
      <c r="A45" s="5"/>
      <c r="B45" s="5"/>
    </row>
    <row r="46" spans="1:4" x14ac:dyDescent="0.25">
      <c r="A46" s="4" t="s">
        <v>80</v>
      </c>
      <c r="B46" s="4" t="s">
        <v>81</v>
      </c>
      <c r="C46" s="1"/>
    </row>
    <row r="47" spans="1:4" x14ac:dyDescent="0.25">
      <c r="A47" s="5" t="s">
        <v>82</v>
      </c>
      <c r="B47" s="5" t="s">
        <v>83</v>
      </c>
      <c r="C47" s="1">
        <v>1.6E-2</v>
      </c>
      <c r="D47" s="1">
        <v>0.01</v>
      </c>
    </row>
    <row r="48" spans="1:4" x14ac:dyDescent="0.25">
      <c r="A48" s="5" t="s">
        <v>84</v>
      </c>
      <c r="B48" s="5" t="s">
        <v>85</v>
      </c>
      <c r="C48" s="1">
        <v>1.6E-2</v>
      </c>
      <c r="D48" s="1">
        <v>0.01</v>
      </c>
    </row>
    <row r="49" spans="1:4" x14ac:dyDescent="0.25">
      <c r="A49" s="5" t="s">
        <v>86</v>
      </c>
      <c r="B49" s="5" t="s">
        <v>87</v>
      </c>
      <c r="C49" s="1">
        <v>1.6E-2</v>
      </c>
      <c r="D49" s="1">
        <v>0.01</v>
      </c>
    </row>
    <row r="50" spans="1:4" x14ac:dyDescent="0.25">
      <c r="A50" s="5" t="s">
        <v>88</v>
      </c>
      <c r="B50" s="5" t="s">
        <v>89</v>
      </c>
      <c r="C50" s="1">
        <v>1.6E-2</v>
      </c>
      <c r="D50" s="1">
        <v>0.01</v>
      </c>
    </row>
    <row r="51" spans="1:4" x14ac:dyDescent="0.25">
      <c r="A51" s="5" t="s">
        <v>90</v>
      </c>
      <c r="B51" s="5" t="s">
        <v>91</v>
      </c>
      <c r="C51" s="1">
        <v>1.6E-2</v>
      </c>
      <c r="D51" s="1">
        <v>0.01</v>
      </c>
    </row>
    <row r="52" spans="1:4" x14ac:dyDescent="0.25">
      <c r="A52" s="5" t="s">
        <v>92</v>
      </c>
      <c r="B52" s="5" t="s">
        <v>93</v>
      </c>
      <c r="C52" s="1">
        <v>1.6E-2</v>
      </c>
      <c r="D52" s="1">
        <v>0.01</v>
      </c>
    </row>
    <row r="53" spans="1:4" x14ac:dyDescent="0.25">
      <c r="A53" s="5"/>
      <c r="B53" s="5"/>
    </row>
    <row r="54" spans="1:4" x14ac:dyDescent="0.25">
      <c r="A54" s="4" t="s">
        <v>94</v>
      </c>
      <c r="B54" s="4" t="s">
        <v>95</v>
      </c>
      <c r="C54" s="1"/>
    </row>
    <row r="55" spans="1:4" x14ac:dyDescent="0.25">
      <c r="A55" s="5" t="s">
        <v>96</v>
      </c>
      <c r="B55" s="5" t="s">
        <v>97</v>
      </c>
      <c r="C55" s="1">
        <v>0.01</v>
      </c>
      <c r="D55" s="1">
        <v>0.01</v>
      </c>
    </row>
    <row r="56" spans="1:4" x14ac:dyDescent="0.25">
      <c r="A56" s="5" t="s">
        <v>98</v>
      </c>
      <c r="B56" s="5" t="s">
        <v>99</v>
      </c>
      <c r="C56" s="1">
        <v>0.01</v>
      </c>
      <c r="D56" s="1">
        <v>0.01</v>
      </c>
    </row>
    <row r="57" spans="1:4" x14ac:dyDescent="0.25">
      <c r="A57" s="5" t="s">
        <v>100</v>
      </c>
      <c r="B57" s="5" t="s">
        <v>101</v>
      </c>
      <c r="C57" s="1">
        <v>0.01</v>
      </c>
      <c r="D57" s="1">
        <v>0.01</v>
      </c>
    </row>
    <row r="58" spans="1:4" x14ac:dyDescent="0.25">
      <c r="A58" s="5"/>
      <c r="B58" s="5"/>
    </row>
    <row r="59" spans="1:4" x14ac:dyDescent="0.25">
      <c r="A59" s="4" t="s">
        <v>102</v>
      </c>
      <c r="B59" s="4" t="s">
        <v>103</v>
      </c>
      <c r="C59" s="1"/>
    </row>
    <row r="60" spans="1:4" x14ac:dyDescent="0.25">
      <c r="A60" s="5" t="s">
        <v>104</v>
      </c>
      <c r="B60" s="5" t="s">
        <v>105</v>
      </c>
      <c r="C60" s="1">
        <v>0.01</v>
      </c>
      <c r="D60" s="1">
        <v>0.01</v>
      </c>
    </row>
    <row r="61" spans="1:4" x14ac:dyDescent="0.25">
      <c r="A61" s="5" t="s">
        <v>106</v>
      </c>
      <c r="B61" s="7" t="s">
        <v>107</v>
      </c>
      <c r="C61" s="1">
        <v>0.01</v>
      </c>
      <c r="D61" s="1">
        <v>0.01</v>
      </c>
    </row>
    <row r="62" spans="1:4" x14ac:dyDescent="0.25">
      <c r="A62" s="5" t="s">
        <v>108</v>
      </c>
      <c r="B62" s="5" t="s">
        <v>109</v>
      </c>
      <c r="C62" s="1">
        <v>0.01</v>
      </c>
      <c r="D62" s="1">
        <v>0.01</v>
      </c>
    </row>
    <row r="63" spans="1:4" x14ac:dyDescent="0.25">
      <c r="A63" s="5" t="s">
        <v>110</v>
      </c>
      <c r="B63" s="5" t="s">
        <v>111</v>
      </c>
      <c r="C63" s="1">
        <v>0.01</v>
      </c>
      <c r="D63" s="1">
        <v>0.01</v>
      </c>
    </row>
    <row r="64" spans="1:4" x14ac:dyDescent="0.25">
      <c r="A64" s="5" t="s">
        <v>112</v>
      </c>
      <c r="B64" s="5" t="s">
        <v>113</v>
      </c>
      <c r="C64" s="1">
        <v>0.01</v>
      </c>
      <c r="D64" s="1">
        <v>0.01</v>
      </c>
    </row>
    <row r="65" spans="1:4" x14ac:dyDescent="0.25">
      <c r="A65" s="5" t="s">
        <v>114</v>
      </c>
      <c r="B65" s="5" t="s">
        <v>115</v>
      </c>
      <c r="C65" s="1">
        <v>0.01</v>
      </c>
      <c r="D65" s="1">
        <v>0.01</v>
      </c>
    </row>
    <row r="66" spans="1:4" x14ac:dyDescent="0.25">
      <c r="A66" s="8"/>
      <c r="B66" s="8"/>
    </row>
    <row r="67" spans="1:4" x14ac:dyDescent="0.25">
      <c r="A67" s="4" t="s">
        <v>116</v>
      </c>
      <c r="B67" s="4" t="s">
        <v>117</v>
      </c>
      <c r="C67" s="1"/>
    </row>
    <row r="68" spans="1:4" x14ac:dyDescent="0.25">
      <c r="A68" s="5" t="s">
        <v>118</v>
      </c>
      <c r="B68" s="5" t="s">
        <v>119</v>
      </c>
      <c r="C68" s="1">
        <v>1.4E-2</v>
      </c>
      <c r="D68" s="1">
        <v>0.01</v>
      </c>
    </row>
    <row r="69" spans="1:4" x14ac:dyDescent="0.25">
      <c r="A69" s="5" t="s">
        <v>120</v>
      </c>
      <c r="B69" s="5" t="s">
        <v>121</v>
      </c>
      <c r="C69" s="1">
        <v>1.4E-2</v>
      </c>
      <c r="D69" s="1">
        <v>0.01</v>
      </c>
    </row>
    <row r="70" spans="1:4" x14ac:dyDescent="0.25">
      <c r="A70" s="5" t="s">
        <v>122</v>
      </c>
      <c r="B70" s="5" t="s">
        <v>123</v>
      </c>
      <c r="C70" s="1">
        <v>1.4E-2</v>
      </c>
      <c r="D70" s="1">
        <v>0.01</v>
      </c>
    </row>
    <row r="71" spans="1:4" x14ac:dyDescent="0.25">
      <c r="A71" s="8"/>
      <c r="B71" s="8"/>
    </row>
    <row r="72" spans="1:4" x14ac:dyDescent="0.25">
      <c r="A72" s="4" t="s">
        <v>124</v>
      </c>
      <c r="B72" s="4" t="s">
        <v>125</v>
      </c>
      <c r="C72" s="1"/>
    </row>
    <row r="73" spans="1:4" x14ac:dyDescent="0.25">
      <c r="A73" s="5" t="s">
        <v>126</v>
      </c>
      <c r="B73" s="5" t="s">
        <v>127</v>
      </c>
      <c r="C73" s="1">
        <v>0.01</v>
      </c>
      <c r="D73" s="1">
        <v>0.01</v>
      </c>
    </row>
    <row r="74" spans="1:4" x14ac:dyDescent="0.25">
      <c r="A74" s="5" t="s">
        <v>128</v>
      </c>
      <c r="B74" s="5" t="s">
        <v>129</v>
      </c>
      <c r="C74" s="1">
        <v>0.01</v>
      </c>
      <c r="D74" s="1">
        <v>0.01</v>
      </c>
    </row>
    <row r="75" spans="1:4" x14ac:dyDescent="0.25">
      <c r="A75" s="5" t="s">
        <v>130</v>
      </c>
      <c r="B75" s="5" t="s">
        <v>131</v>
      </c>
      <c r="C75" s="1">
        <v>0.01</v>
      </c>
      <c r="D75" s="1">
        <v>0.01</v>
      </c>
    </row>
    <row r="76" spans="1:4" x14ac:dyDescent="0.25">
      <c r="A76" s="5" t="s">
        <v>132</v>
      </c>
      <c r="B76" s="5" t="s">
        <v>133</v>
      </c>
      <c r="C76" s="1">
        <v>0.01</v>
      </c>
      <c r="D76" s="1">
        <v>0.01</v>
      </c>
    </row>
    <row r="77" spans="1:4" x14ac:dyDescent="0.25">
      <c r="A77" s="5" t="s">
        <v>134</v>
      </c>
      <c r="B77" s="5" t="s">
        <v>135</v>
      </c>
      <c r="C77" s="1">
        <v>0.01</v>
      </c>
      <c r="D77" s="1">
        <v>0.01</v>
      </c>
    </row>
    <row r="78" spans="1:4" x14ac:dyDescent="0.25">
      <c r="A78" s="5" t="s">
        <v>136</v>
      </c>
      <c r="B78" s="5" t="s">
        <v>137</v>
      </c>
      <c r="C78" s="1">
        <v>0.01</v>
      </c>
      <c r="D78" s="1">
        <v>0.01</v>
      </c>
    </row>
    <row r="79" spans="1:4" x14ac:dyDescent="0.25">
      <c r="A79" s="5"/>
      <c r="B79" s="5"/>
    </row>
    <row r="80" spans="1:4" x14ac:dyDescent="0.25">
      <c r="A80" s="9">
        <v>6705</v>
      </c>
      <c r="B80" s="9" t="s">
        <v>138</v>
      </c>
      <c r="C80" s="1"/>
    </row>
    <row r="81" spans="1:4" x14ac:dyDescent="0.25">
      <c r="A81" s="10" t="s">
        <v>139</v>
      </c>
      <c r="B81" s="11" t="s">
        <v>140</v>
      </c>
      <c r="C81" s="1">
        <v>0.01</v>
      </c>
      <c r="D81" s="1">
        <v>0.01</v>
      </c>
    </row>
    <row r="82" spans="1:4" x14ac:dyDescent="0.25">
      <c r="A82" s="5"/>
      <c r="B82" s="5"/>
    </row>
    <row r="83" spans="1:4" x14ac:dyDescent="0.25">
      <c r="A83" s="12">
        <v>6707</v>
      </c>
      <c r="B83" s="13" t="s">
        <v>141</v>
      </c>
      <c r="C83" s="1"/>
    </row>
    <row r="84" spans="1:4" x14ac:dyDescent="0.25">
      <c r="A84" s="10">
        <v>670701</v>
      </c>
      <c r="B84" s="10" t="s">
        <v>142</v>
      </c>
      <c r="C84" s="1">
        <v>1.2500000000000001E-2</v>
      </c>
      <c r="D84" s="1">
        <v>0.01</v>
      </c>
    </row>
    <row r="85" spans="1:4" x14ac:dyDescent="0.25">
      <c r="A85" s="10">
        <v>670702</v>
      </c>
      <c r="B85" s="10" t="s">
        <v>143</v>
      </c>
      <c r="C85" s="1">
        <v>1.2500000000000001E-2</v>
      </c>
      <c r="D85" s="1">
        <v>0.01</v>
      </c>
    </row>
    <row r="86" spans="1:4" x14ac:dyDescent="0.25">
      <c r="A86" s="10">
        <v>670703</v>
      </c>
      <c r="B86" s="14" t="s">
        <v>144</v>
      </c>
      <c r="C86" s="1">
        <v>1.2500000000000001E-2</v>
      </c>
      <c r="D86" s="1">
        <v>0.01</v>
      </c>
    </row>
    <row r="87" spans="1:4" x14ac:dyDescent="0.25">
      <c r="A87" s="10">
        <v>670704</v>
      </c>
      <c r="B87" s="10" t="s">
        <v>145</v>
      </c>
      <c r="C87" s="1">
        <v>1.2500000000000001E-2</v>
      </c>
      <c r="D87" s="1">
        <v>0.01</v>
      </c>
    </row>
    <row r="88" spans="1:4" x14ac:dyDescent="0.25">
      <c r="A88" s="10">
        <v>670705</v>
      </c>
      <c r="B88" s="14" t="s">
        <v>146</v>
      </c>
      <c r="C88" s="1">
        <v>1.2500000000000001E-2</v>
      </c>
      <c r="D88" s="1">
        <v>0.01</v>
      </c>
    </row>
    <row r="89" spans="1:4" x14ac:dyDescent="0.25">
      <c r="A89" s="10">
        <v>670706</v>
      </c>
      <c r="B89" s="10" t="s">
        <v>147</v>
      </c>
      <c r="C89" s="1">
        <v>1.2500000000000001E-2</v>
      </c>
      <c r="D89" s="1">
        <v>0.01</v>
      </c>
    </row>
    <row r="90" spans="1:4" x14ac:dyDescent="0.25">
      <c r="A90" s="10">
        <v>670707</v>
      </c>
      <c r="B90" s="10" t="s">
        <v>148</v>
      </c>
      <c r="C90" s="1">
        <v>1.2500000000000001E-2</v>
      </c>
      <c r="D90" s="1">
        <v>0.01</v>
      </c>
    </row>
    <row r="91" spans="1:4" x14ac:dyDescent="0.25">
      <c r="A91" s="15"/>
      <c r="B91" s="16"/>
    </row>
    <row r="92" spans="1:4" x14ac:dyDescent="0.25">
      <c r="A92" s="4" t="s">
        <v>149</v>
      </c>
      <c r="B92" s="4" t="s">
        <v>150</v>
      </c>
      <c r="C92" s="1"/>
    </row>
    <row r="93" spans="1:4" x14ac:dyDescent="0.25">
      <c r="A93" s="5" t="s">
        <v>151</v>
      </c>
      <c r="B93" s="7" t="s">
        <v>152</v>
      </c>
      <c r="C93" s="1">
        <v>0.01</v>
      </c>
      <c r="D93" s="1">
        <v>0.01</v>
      </c>
    </row>
    <row r="94" spans="1:4" x14ac:dyDescent="0.25">
      <c r="A94" s="5" t="s">
        <v>153</v>
      </c>
      <c r="B94" s="5" t="s">
        <v>154</v>
      </c>
      <c r="C94" s="1">
        <v>0.01</v>
      </c>
      <c r="D94" s="1">
        <v>0.01</v>
      </c>
    </row>
    <row r="95" spans="1:4" x14ac:dyDescent="0.25">
      <c r="A95" s="5" t="s">
        <v>155</v>
      </c>
      <c r="B95" s="5" t="s">
        <v>156</v>
      </c>
      <c r="C95" s="1">
        <v>0.01</v>
      </c>
      <c r="D95" s="1">
        <v>0.01</v>
      </c>
    </row>
    <row r="96" spans="1:4" x14ac:dyDescent="0.25">
      <c r="A96" s="5" t="s">
        <v>157</v>
      </c>
      <c r="B96" s="5" t="s">
        <v>158</v>
      </c>
      <c r="C96" s="1">
        <v>0.01</v>
      </c>
      <c r="D96" s="1">
        <v>0.01</v>
      </c>
    </row>
    <row r="97" spans="1:4" x14ac:dyDescent="0.25">
      <c r="A97" s="17">
        <v>670605</v>
      </c>
      <c r="B97" s="5" t="s">
        <v>159</v>
      </c>
      <c r="C97" s="1">
        <v>0.01</v>
      </c>
      <c r="D97" s="1">
        <v>0.01</v>
      </c>
    </row>
    <row r="98" spans="1:4" x14ac:dyDescent="0.25">
      <c r="A98" s="5" t="s">
        <v>160</v>
      </c>
      <c r="B98" s="5" t="s">
        <v>161</v>
      </c>
      <c r="C98" s="1">
        <v>0.01</v>
      </c>
      <c r="D98" s="1">
        <v>0.01</v>
      </c>
    </row>
    <row r="99" spans="1:4" x14ac:dyDescent="0.25">
      <c r="A99" s="5"/>
      <c r="B99" s="5"/>
    </row>
    <row r="100" spans="1:4" x14ac:dyDescent="0.25">
      <c r="A100" s="4" t="s">
        <v>162</v>
      </c>
      <c r="B100" s="4" t="s">
        <v>163</v>
      </c>
      <c r="C100" s="1"/>
    </row>
    <row r="101" spans="1:4" x14ac:dyDescent="0.25">
      <c r="A101" s="5" t="s">
        <v>164</v>
      </c>
      <c r="B101" s="5" t="s">
        <v>165</v>
      </c>
      <c r="C101" s="1">
        <v>0.01</v>
      </c>
      <c r="D101" s="1">
        <v>0.01</v>
      </c>
    </row>
    <row r="102" spans="1:4" x14ac:dyDescent="0.25">
      <c r="A102" s="5" t="s">
        <v>166</v>
      </c>
      <c r="B102" s="5" t="s">
        <v>167</v>
      </c>
      <c r="C102" s="1">
        <v>0.01</v>
      </c>
      <c r="D102" s="1">
        <v>0.01</v>
      </c>
    </row>
    <row r="103" spans="1:4" x14ac:dyDescent="0.25">
      <c r="A103" s="5" t="s">
        <v>168</v>
      </c>
      <c r="B103" s="5" t="s">
        <v>169</v>
      </c>
      <c r="C103" s="1">
        <v>0.01</v>
      </c>
      <c r="D103" s="1">
        <v>0.01</v>
      </c>
    </row>
    <row r="104" spans="1:4" x14ac:dyDescent="0.25">
      <c r="A104" s="5" t="s">
        <v>170</v>
      </c>
      <c r="B104" s="5" t="s">
        <v>171</v>
      </c>
      <c r="C104" s="1">
        <v>0.01</v>
      </c>
      <c r="D104" s="1">
        <v>0.01</v>
      </c>
    </row>
    <row r="105" spans="1:4" x14ac:dyDescent="0.25">
      <c r="A105" s="5" t="s">
        <v>172</v>
      </c>
      <c r="B105" s="5" t="s">
        <v>173</v>
      </c>
      <c r="C105" s="1">
        <v>0.01</v>
      </c>
      <c r="D105" s="1">
        <v>0.01</v>
      </c>
    </row>
    <row r="106" spans="1:4" x14ac:dyDescent="0.25">
      <c r="A106" s="5" t="s">
        <v>174</v>
      </c>
      <c r="B106" s="5" t="s">
        <v>175</v>
      </c>
      <c r="C106" s="1">
        <v>0.01</v>
      </c>
      <c r="D106" s="1">
        <v>0.01</v>
      </c>
    </row>
    <row r="107" spans="1:4" x14ac:dyDescent="0.25">
      <c r="A107" s="5" t="s">
        <v>176</v>
      </c>
      <c r="B107" s="5" t="s">
        <v>177</v>
      </c>
      <c r="C107" s="1">
        <v>0.01</v>
      </c>
      <c r="D107" s="1">
        <v>0.01</v>
      </c>
    </row>
    <row r="108" spans="1:4" x14ac:dyDescent="0.25">
      <c r="A108" s="5" t="s">
        <v>178</v>
      </c>
      <c r="B108" s="5" t="s">
        <v>179</v>
      </c>
      <c r="C108" s="1">
        <v>0.01</v>
      </c>
      <c r="D108" s="1">
        <v>0.01</v>
      </c>
    </row>
    <row r="109" spans="1:4" x14ac:dyDescent="0.25">
      <c r="A109" s="5"/>
      <c r="B109" s="5"/>
    </row>
    <row r="110" spans="1:4" x14ac:dyDescent="0.25">
      <c r="A110" s="4" t="s">
        <v>180</v>
      </c>
      <c r="B110" s="4" t="s">
        <v>181</v>
      </c>
      <c r="C110" s="1"/>
    </row>
    <row r="111" spans="1:4" x14ac:dyDescent="0.25">
      <c r="A111" s="5" t="s">
        <v>182</v>
      </c>
      <c r="B111" s="5" t="s">
        <v>183</v>
      </c>
      <c r="C111" s="1">
        <v>0.01</v>
      </c>
      <c r="D111" s="1">
        <v>0.01</v>
      </c>
    </row>
    <row r="112" spans="1:4" x14ac:dyDescent="0.25">
      <c r="A112" s="5" t="s">
        <v>184</v>
      </c>
      <c r="B112" s="5" t="s">
        <v>185</v>
      </c>
      <c r="C112" s="1">
        <v>0.01</v>
      </c>
      <c r="D112" s="1">
        <v>0.01</v>
      </c>
    </row>
    <row r="113" spans="1:4" x14ac:dyDescent="0.25">
      <c r="A113" s="5" t="s">
        <v>186</v>
      </c>
      <c r="B113" s="5" t="s">
        <v>187</v>
      </c>
      <c r="C113" s="1">
        <v>0.01</v>
      </c>
      <c r="D113" s="1">
        <v>0.01</v>
      </c>
    </row>
    <row r="114" spans="1:4" x14ac:dyDescent="0.25">
      <c r="A114" s="5" t="s">
        <v>188</v>
      </c>
      <c r="B114" s="5" t="s">
        <v>189</v>
      </c>
      <c r="C114" s="1">
        <v>0.01</v>
      </c>
      <c r="D114" s="1">
        <v>0.01</v>
      </c>
    </row>
    <row r="115" spans="1:4" x14ac:dyDescent="0.25">
      <c r="A115" s="5" t="s">
        <v>190</v>
      </c>
      <c r="B115" s="5" t="s">
        <v>191</v>
      </c>
      <c r="C115" s="1">
        <v>0.01</v>
      </c>
      <c r="D115" s="1">
        <v>0.01</v>
      </c>
    </row>
    <row r="116" spans="1:4" x14ac:dyDescent="0.25">
      <c r="A116" s="5" t="s">
        <v>192</v>
      </c>
      <c r="B116" s="5" t="s">
        <v>193</v>
      </c>
      <c r="C116" s="1">
        <v>0.01</v>
      </c>
      <c r="D116" s="1">
        <v>0.01</v>
      </c>
    </row>
    <row r="117" spans="1:4" x14ac:dyDescent="0.25">
      <c r="A117" s="5" t="s">
        <v>194</v>
      </c>
      <c r="B117" s="5" t="s">
        <v>195</v>
      </c>
      <c r="C117" s="1">
        <v>0.01</v>
      </c>
      <c r="D117" s="1">
        <v>0.01</v>
      </c>
    </row>
    <row r="118" spans="1:4" x14ac:dyDescent="0.25">
      <c r="A118" s="5" t="s">
        <v>196</v>
      </c>
      <c r="B118" s="5" t="s">
        <v>197</v>
      </c>
      <c r="C118" s="1">
        <v>0.01</v>
      </c>
      <c r="D118" s="1">
        <v>0.01</v>
      </c>
    </row>
    <row r="119" spans="1:4" x14ac:dyDescent="0.25">
      <c r="A119" s="5"/>
      <c r="B119" s="5"/>
    </row>
    <row r="120" spans="1:4" x14ac:dyDescent="0.25">
      <c r="A120" s="12">
        <v>6710</v>
      </c>
      <c r="B120" s="18" t="s">
        <v>198</v>
      </c>
      <c r="C120" s="1"/>
    </row>
    <row r="121" spans="1:4" x14ac:dyDescent="0.25">
      <c r="A121" s="10">
        <v>671001</v>
      </c>
      <c r="B121" s="19" t="s">
        <v>199</v>
      </c>
      <c r="C121" s="1">
        <v>0.01</v>
      </c>
      <c r="D121" s="1">
        <v>0.01</v>
      </c>
    </row>
    <row r="122" spans="1:4" x14ac:dyDescent="0.25">
      <c r="A122" s="10">
        <v>671002</v>
      </c>
      <c r="B122" s="10" t="s">
        <v>200</v>
      </c>
      <c r="C122" s="1">
        <v>0.01</v>
      </c>
      <c r="D122" s="1">
        <v>0.01</v>
      </c>
    </row>
    <row r="123" spans="1:4" x14ac:dyDescent="0.25">
      <c r="A123" s="10">
        <v>671003</v>
      </c>
      <c r="B123" s="19" t="s">
        <v>201</v>
      </c>
      <c r="C123" s="1">
        <v>0.01</v>
      </c>
      <c r="D123" s="1">
        <v>0.01</v>
      </c>
    </row>
    <row r="124" spans="1:4" x14ac:dyDescent="0.25">
      <c r="A124" s="8"/>
      <c r="B124" s="8"/>
    </row>
    <row r="125" spans="1:4" x14ac:dyDescent="0.25">
      <c r="A125" s="4" t="s">
        <v>202</v>
      </c>
      <c r="B125" s="4" t="s">
        <v>203</v>
      </c>
      <c r="C125" s="1"/>
    </row>
    <row r="126" spans="1:4" x14ac:dyDescent="0.25">
      <c r="A126" s="5" t="s">
        <v>204</v>
      </c>
      <c r="B126" s="7" t="s">
        <v>205</v>
      </c>
      <c r="C126" s="1">
        <v>1.2999999999999999E-2</v>
      </c>
      <c r="D126" s="1">
        <v>0.01</v>
      </c>
    </row>
    <row r="127" spans="1:4" x14ac:dyDescent="0.25">
      <c r="A127" s="5" t="s">
        <v>206</v>
      </c>
      <c r="B127" s="5" t="s">
        <v>207</v>
      </c>
      <c r="C127" s="1">
        <v>1.2999999999999999E-2</v>
      </c>
      <c r="D127" s="1">
        <v>0.01</v>
      </c>
    </row>
    <row r="128" spans="1:4" x14ac:dyDescent="0.25">
      <c r="A128" s="5" t="s">
        <v>208</v>
      </c>
      <c r="B128" s="5" t="s">
        <v>209</v>
      </c>
      <c r="C128" s="1">
        <v>1.2999999999999999E-2</v>
      </c>
      <c r="D128" s="1">
        <v>0.01</v>
      </c>
    </row>
    <row r="129" spans="1:4" x14ac:dyDescent="0.25">
      <c r="A129" s="5" t="s">
        <v>210</v>
      </c>
      <c r="B129" s="5" t="s">
        <v>211</v>
      </c>
      <c r="C129" s="1">
        <v>1.2999999999999999E-2</v>
      </c>
      <c r="D129" s="1">
        <v>0.01</v>
      </c>
    </row>
    <row r="130" spans="1:4" x14ac:dyDescent="0.25">
      <c r="A130" s="5" t="s">
        <v>212</v>
      </c>
      <c r="B130" s="5" t="s">
        <v>213</v>
      </c>
      <c r="C130" s="1">
        <v>1.2999999999999999E-2</v>
      </c>
      <c r="D130" s="1">
        <v>0.01</v>
      </c>
    </row>
    <row r="131" spans="1:4" x14ac:dyDescent="0.25">
      <c r="A131" s="5" t="s">
        <v>214</v>
      </c>
      <c r="B131" s="5" t="s">
        <v>215</v>
      </c>
      <c r="C131" s="1">
        <v>1.2999999999999999E-2</v>
      </c>
      <c r="D131" s="1">
        <v>0.01</v>
      </c>
    </row>
    <row r="132" spans="1:4" x14ac:dyDescent="0.25">
      <c r="A132" s="5"/>
      <c r="B132" s="5"/>
    </row>
    <row r="133" spans="1:4" x14ac:dyDescent="0.25">
      <c r="A133" s="4" t="s">
        <v>216</v>
      </c>
      <c r="B133" s="4" t="s">
        <v>217</v>
      </c>
      <c r="C133" s="1"/>
    </row>
    <row r="134" spans="1:4" x14ac:dyDescent="0.25">
      <c r="A134" s="5" t="s">
        <v>218</v>
      </c>
      <c r="B134" s="5" t="s">
        <v>219</v>
      </c>
      <c r="C134" s="1">
        <v>0.01</v>
      </c>
      <c r="D134" s="1">
        <v>0.01</v>
      </c>
    </row>
    <row r="135" spans="1:4" x14ac:dyDescent="0.25">
      <c r="A135" s="5" t="s">
        <v>220</v>
      </c>
      <c r="B135" s="5" t="s">
        <v>221</v>
      </c>
      <c r="C135" s="1">
        <v>0.01</v>
      </c>
      <c r="D135" s="1">
        <v>0.01</v>
      </c>
    </row>
    <row r="136" spans="1:4" x14ac:dyDescent="0.25">
      <c r="A136" s="5" t="s">
        <v>222</v>
      </c>
      <c r="B136" s="5" t="s">
        <v>223</v>
      </c>
      <c r="C136" s="1">
        <v>0.01</v>
      </c>
      <c r="D136" s="1">
        <v>0.01</v>
      </c>
    </row>
    <row r="137" spans="1:4" x14ac:dyDescent="0.25">
      <c r="A137" s="5" t="s">
        <v>224</v>
      </c>
      <c r="B137" s="5" t="s">
        <v>225</v>
      </c>
      <c r="C137" s="1">
        <v>0.01</v>
      </c>
      <c r="D137" s="1">
        <v>0.01</v>
      </c>
    </row>
    <row r="138" spans="1:4" x14ac:dyDescent="0.25">
      <c r="A138" s="5" t="s">
        <v>226</v>
      </c>
      <c r="B138" s="5" t="s">
        <v>227</v>
      </c>
      <c r="C138" s="1">
        <v>0.01</v>
      </c>
      <c r="D138" s="1">
        <v>0.01</v>
      </c>
    </row>
    <row r="139" spans="1:4" x14ac:dyDescent="0.25">
      <c r="A139" s="5" t="s">
        <v>228</v>
      </c>
      <c r="B139" s="5" t="s">
        <v>229</v>
      </c>
      <c r="C139" s="1">
        <v>0.01</v>
      </c>
      <c r="D139" s="1">
        <v>0.01</v>
      </c>
    </row>
    <row r="140" spans="1:4" x14ac:dyDescent="0.25">
      <c r="A140" s="5" t="s">
        <v>230</v>
      </c>
      <c r="B140" s="5" t="s">
        <v>231</v>
      </c>
      <c r="C140" s="1">
        <v>0.01</v>
      </c>
      <c r="D140" s="1">
        <v>0.01</v>
      </c>
    </row>
    <row r="141" spans="1:4" x14ac:dyDescent="0.25">
      <c r="A141" s="5" t="s">
        <v>232</v>
      </c>
      <c r="B141" s="5" t="s">
        <v>233</v>
      </c>
      <c r="C141" s="1">
        <v>0.01</v>
      </c>
      <c r="D141" s="1">
        <v>0.01</v>
      </c>
    </row>
    <row r="142" spans="1:4" x14ac:dyDescent="0.25">
      <c r="A142" s="8"/>
      <c r="B142" s="8"/>
    </row>
    <row r="143" spans="1:4" x14ac:dyDescent="0.25">
      <c r="A143" s="4" t="s">
        <v>234</v>
      </c>
      <c r="B143" s="4" t="s">
        <v>235</v>
      </c>
      <c r="C143" s="1"/>
    </row>
    <row r="144" spans="1:4" x14ac:dyDescent="0.25">
      <c r="A144" s="5" t="s">
        <v>236</v>
      </c>
      <c r="B144" s="5" t="s">
        <v>237</v>
      </c>
      <c r="C144" s="1">
        <v>0.01</v>
      </c>
      <c r="D144" s="1">
        <v>0.01</v>
      </c>
    </row>
    <row r="145" spans="1:4" x14ac:dyDescent="0.25">
      <c r="A145" s="5" t="s">
        <v>238</v>
      </c>
      <c r="B145" s="5" t="s">
        <v>239</v>
      </c>
      <c r="C145" s="1">
        <v>0.01</v>
      </c>
      <c r="D145" s="1">
        <v>0.01</v>
      </c>
    </row>
    <row r="146" spans="1:4" x14ac:dyDescent="0.25">
      <c r="A146" s="8"/>
      <c r="B146" s="8"/>
    </row>
    <row r="147" spans="1:4" x14ac:dyDescent="0.25">
      <c r="A147" s="4" t="s">
        <v>240</v>
      </c>
      <c r="B147" s="4" t="s">
        <v>241</v>
      </c>
      <c r="C147" s="1"/>
    </row>
    <row r="148" spans="1:4" x14ac:dyDescent="0.25">
      <c r="A148" s="5" t="s">
        <v>242</v>
      </c>
      <c r="B148" s="5" t="s">
        <v>243</v>
      </c>
      <c r="C148" s="1">
        <v>1.2500000000000001E-2</v>
      </c>
      <c r="D148" s="1">
        <v>1.2500000000000001E-2</v>
      </c>
    </row>
    <row r="149" spans="1:4" x14ac:dyDescent="0.25">
      <c r="A149" s="8"/>
      <c r="B149" s="8"/>
    </row>
    <row r="150" spans="1:4" x14ac:dyDescent="0.25">
      <c r="A150" s="4" t="s">
        <v>244</v>
      </c>
      <c r="B150" s="4" t="s">
        <v>245</v>
      </c>
      <c r="C150" s="1"/>
    </row>
    <row r="151" spans="1:4" x14ac:dyDescent="0.25">
      <c r="A151" s="5" t="s">
        <v>246</v>
      </c>
      <c r="B151" s="5" t="s">
        <v>247</v>
      </c>
      <c r="C151" s="1">
        <v>0.01</v>
      </c>
      <c r="D151" s="1">
        <v>0.01</v>
      </c>
    </row>
    <row r="152" spans="1:4" x14ac:dyDescent="0.25">
      <c r="A152" s="5" t="s">
        <v>248</v>
      </c>
      <c r="B152" s="5" t="s">
        <v>249</v>
      </c>
      <c r="C152" s="1">
        <v>0.01</v>
      </c>
      <c r="D152" s="1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</vt:lpstr>
      <vt:lpstr>Calculation</vt:lpstr>
      <vt:lpstr>Rates</vt:lpstr>
      <vt:lpstr>Calculation!Print_Area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</dc:creator>
  <cp:lastModifiedBy>KC M</cp:lastModifiedBy>
  <cp:lastPrinted>2016-02-02T18:12:07Z</cp:lastPrinted>
  <dcterms:created xsi:type="dcterms:W3CDTF">2015-06-09T16:38:44Z</dcterms:created>
  <dcterms:modified xsi:type="dcterms:W3CDTF">2017-02-02T16:12:45Z</dcterms:modified>
</cp:coreProperties>
</file>